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efe6c4eb6999b4ad/Dokument/BCS/Ny hemsida/JpK/"/>
    </mc:Choice>
  </mc:AlternateContent>
  <xr:revisionPtr revIDLastSave="0" documentId="8_{B6FA5840-F310-4B97-B696-4BBC9A256D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Blad1!$A$2:$E$11</definedName>
    <definedName name="Kryss2" localSheetId="0">Blad1!#REF!</definedName>
    <definedName name="Kryss20" localSheetId="0">Blad1!#REF!</definedName>
    <definedName name="Kryss21" localSheetId="0">Blad1!#REF!</definedName>
    <definedName name="Kryss3" localSheetId="0">Blad1!#REF!</definedName>
    <definedName name="Text10" localSheetId="0">Blad1!#REF!</definedName>
    <definedName name="Text11" localSheetId="0">Blad1!$A$10</definedName>
    <definedName name="Text14" localSheetId="0">Blad1!$F$10</definedName>
    <definedName name="Text15" localSheetId="0">Blad1!#REF!</definedName>
    <definedName name="Text16" localSheetId="0">Blad1!$A$21</definedName>
    <definedName name="Text17" localSheetId="0">Blad1!$I$21</definedName>
    <definedName name="Text2" localSheetId="0">Blad1!#REF!</definedName>
    <definedName name="Text21" localSheetId="0">Blad1!$L$23</definedName>
    <definedName name="Text22" localSheetId="0">Blad1!#REF!</definedName>
    <definedName name="Text23" localSheetId="0">Blad1!$A$23</definedName>
    <definedName name="Text24" localSheetId="0">Blad1!$E$23</definedName>
    <definedName name="Text3" localSheetId="0">Blad1!#REF!</definedName>
    <definedName name="Text4" localSheetId="0">Blad1!#REF!</definedName>
    <definedName name="Text5" localSheetId="0">Blad1!#REF!</definedName>
    <definedName name="Text6" localSheetId="0">Blad1!#REF!</definedName>
    <definedName name="Text9" localSheetId="0">Blad1!#REF!</definedName>
    <definedName name="_xlnm.Print_Area" localSheetId="0">Blad1!$A$2:$P$66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0" i="1" l="1"/>
  <c r="AB20" i="1"/>
  <c r="AA20" i="1"/>
  <c r="Z20" i="1"/>
  <c r="O38" i="1" l="1"/>
  <c r="AB13" i="1"/>
  <c r="AB16" i="1"/>
  <c r="AB15" i="1"/>
  <c r="AB14" i="1"/>
  <c r="AA16" i="1"/>
  <c r="AA15" i="1"/>
  <c r="AC15" i="1" s="1"/>
  <c r="AE15" i="1" s="1"/>
  <c r="AA14" i="1"/>
  <c r="AA13" i="1"/>
  <c r="Q35" i="1"/>
  <c r="K15" i="1"/>
  <c r="L15" i="1"/>
  <c r="K16" i="1"/>
  <c r="L16" i="1"/>
  <c r="N16" i="1"/>
  <c r="N15" i="1"/>
  <c r="O14" i="1"/>
  <c r="P14" i="1"/>
  <c r="O15" i="1"/>
  <c r="P15" i="1"/>
  <c r="O16" i="1"/>
  <c r="P16" i="1"/>
  <c r="P13" i="1"/>
  <c r="P17" i="1"/>
  <c r="P18" i="1"/>
  <c r="O17" i="1"/>
  <c r="O18" i="1"/>
  <c r="O19" i="1"/>
  <c r="O13" i="1"/>
  <c r="B15" i="1"/>
  <c r="Q30" i="1"/>
  <c r="Q31" i="1"/>
  <c r="Q32" i="1"/>
  <c r="Q33" i="1"/>
  <c r="Q34" i="1"/>
  <c r="Q36" i="1"/>
  <c r="Q28" i="1"/>
  <c r="J16" i="1"/>
  <c r="F16" i="1"/>
  <c r="D18" i="1"/>
  <c r="B16" i="1"/>
  <c r="J15" i="1"/>
  <c r="F15" i="1"/>
  <c r="C14" i="1"/>
  <c r="C15" i="1"/>
  <c r="C16" i="1"/>
  <c r="C17" i="1"/>
  <c r="C18" i="1"/>
  <c r="C13" i="1"/>
  <c r="C19" i="1"/>
  <c r="E37" i="1"/>
  <c r="P65" i="1" s="1"/>
  <c r="D37" i="1"/>
  <c r="H65" i="1" s="1"/>
  <c r="K14" i="1"/>
  <c r="K13" i="1"/>
  <c r="K17" i="1"/>
  <c r="K18" i="1"/>
  <c r="K19" i="1"/>
  <c r="L14" i="1"/>
  <c r="L17" i="1"/>
  <c r="L18" i="1"/>
  <c r="L13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D14" i="1"/>
  <c r="D15" i="1"/>
  <c r="D16" i="1"/>
  <c r="D17" i="1"/>
  <c r="D13" i="1"/>
  <c r="Z15" i="1"/>
  <c r="J19" i="1"/>
  <c r="Z14" i="1"/>
  <c r="F19" i="1" s="1"/>
  <c r="Z16" i="1"/>
  <c r="N19" i="1" s="1"/>
  <c r="Z13" i="1"/>
  <c r="B19" i="1" s="1"/>
  <c r="O21" i="1" l="1"/>
  <c r="O23" i="1" s="1"/>
  <c r="L21" i="1"/>
  <c r="K21" i="1"/>
  <c r="K23" i="1" s="1"/>
  <c r="C21" i="1"/>
  <c r="C23" i="1" s="1"/>
  <c r="D21" i="1"/>
  <c r="P21" i="1"/>
  <c r="H21" i="1"/>
  <c r="G21" i="1"/>
  <c r="G23" i="1" s="1"/>
  <c r="P24" i="1"/>
  <c r="P25" i="1"/>
  <c r="AC16" i="1"/>
  <c r="AE16" i="1" s="1"/>
  <c r="AC14" i="1"/>
  <c r="AE14" i="1" s="1"/>
  <c r="AC13" i="1"/>
  <c r="AD13" i="1" s="1"/>
  <c r="AD15" i="1"/>
  <c r="AD16" i="1" l="1"/>
  <c r="AE13" i="1"/>
  <c r="AD14" i="1"/>
  <c r="G31" i="1"/>
  <c r="P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F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J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N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Q13" authorId="0" shapeId="0" xr:uid="{00000000-0006-0000-0000-000005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3" authorId="0" shapeId="0" xr:uid="{00000000-0006-0000-0000-000006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3" authorId="0" shapeId="0" xr:uid="{00000000-0006-0000-0000-000007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3" authorId="0" shapeId="0" xr:uid="{00000000-0006-0000-0000-000008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3" authorId="0" shapeId="0" xr:uid="{00000000-0006-0000-0000-000009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3" authorId="0" shapeId="0" xr:uid="{00000000-0006-0000-0000-00000A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3" authorId="0" shapeId="0" xr:uid="{00000000-0006-0000-0000-00000B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3" authorId="0" shapeId="0" xr:uid="{00000000-0006-0000-0000-00000C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B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J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N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Q14" authorId="0" shapeId="0" xr:uid="{00000000-0006-0000-0000-000011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4" authorId="0" shapeId="0" xr:uid="{00000000-0006-0000-0000-000012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4" authorId="0" shapeId="0" xr:uid="{00000000-0006-0000-0000-000013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4" authorId="0" shapeId="0" xr:uid="{00000000-0006-0000-0000-000014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4" authorId="0" shapeId="0" xr:uid="{00000000-0006-0000-0000-000015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4" authorId="0" shapeId="0" xr:uid="{00000000-0006-0000-0000-000016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4" authorId="0" shapeId="0" xr:uid="{00000000-0006-0000-0000-000017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4" authorId="0" shapeId="0" xr:uid="{00000000-0006-0000-0000-000018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Q15" authorId="0" shapeId="0" xr:uid="{00000000-0006-0000-0000-000019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5" authorId="0" shapeId="0" xr:uid="{00000000-0006-0000-0000-00001A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5" authorId="0" shapeId="0" xr:uid="{00000000-0006-0000-0000-00001B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5" authorId="0" shapeId="0" xr:uid="{00000000-0006-0000-0000-00001C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5" authorId="0" shapeId="0" xr:uid="{00000000-0006-0000-0000-00001D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5" authorId="0" shapeId="0" xr:uid="{00000000-0006-0000-0000-00001E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5" authorId="0" shapeId="0" xr:uid="{00000000-0006-0000-0000-00001F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5" authorId="0" shapeId="0" xr:uid="{00000000-0006-0000-0000-000020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Q16" authorId="0" shapeId="0" xr:uid="{00000000-0006-0000-0000-000021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6" authorId="0" shapeId="0" xr:uid="{00000000-0006-0000-0000-000022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6" authorId="0" shapeId="0" xr:uid="{00000000-0006-0000-0000-000023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6" authorId="0" shapeId="0" xr:uid="{00000000-0006-0000-0000-000024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6" authorId="0" shapeId="0" xr:uid="{00000000-0006-0000-0000-000025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6" authorId="0" shapeId="0" xr:uid="{00000000-0006-0000-0000-000026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6" authorId="0" shapeId="0" xr:uid="{00000000-0006-0000-0000-000027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6" authorId="0" shapeId="0" xr:uid="{00000000-0006-0000-0000-000028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B17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F17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J17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N17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Q17" authorId="0" shapeId="0" xr:uid="{00000000-0006-0000-0000-00002D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7" authorId="0" shapeId="0" xr:uid="{00000000-0006-0000-0000-00002E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7" authorId="0" shapeId="0" xr:uid="{00000000-0006-0000-0000-00002F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7" authorId="0" shapeId="0" xr:uid="{00000000-0006-0000-0000-000030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7" authorId="0" shapeId="0" xr:uid="{00000000-0006-0000-0000-000031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7" authorId="0" shapeId="0" xr:uid="{00000000-0006-0000-0000-000032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7" authorId="0" shapeId="0" xr:uid="{00000000-0006-0000-0000-000033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7" authorId="0" shapeId="0" xr:uid="{00000000-0006-0000-0000-000034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B18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F18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J18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N18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Använd kolon mellan timme och minuter. Exempel 08:12</t>
        </r>
      </text>
    </comment>
    <comment ref="Q18" authorId="0" shapeId="0" xr:uid="{00000000-0006-0000-0000-000039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8" authorId="0" shapeId="0" xr:uid="{00000000-0006-0000-0000-00003A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8" authorId="0" shapeId="0" xr:uid="{00000000-0006-0000-0000-00003B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8" authorId="0" shapeId="0" xr:uid="{00000000-0006-0000-0000-00003C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8" authorId="0" shapeId="0" xr:uid="{00000000-0006-0000-0000-00003D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8" authorId="0" shapeId="0" xr:uid="{00000000-0006-0000-0000-00003E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8" authorId="0" shapeId="0" xr:uid="{00000000-0006-0000-0000-00003F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8" authorId="0" shapeId="0" xr:uid="{00000000-0006-0000-0000-000040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Q19" authorId="0" shapeId="0" xr:uid="{00000000-0006-0000-0000-000041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R19" authorId="0" shapeId="0" xr:uid="{00000000-0006-0000-0000-000042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S19" authorId="0" shapeId="0" xr:uid="{00000000-0006-0000-0000-000043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T19" authorId="0" shapeId="0" xr:uid="{00000000-0006-0000-0000-000044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U19" authorId="0" shapeId="0" xr:uid="{00000000-0006-0000-0000-000045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V19" authorId="0" shapeId="0" xr:uid="{00000000-0006-0000-0000-000046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W19" authorId="0" shapeId="0" xr:uid="{00000000-0006-0000-0000-000047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  <comment ref="X19" authorId="0" shapeId="0" xr:uid="{00000000-0006-0000-0000-000048000000}">
      <text>
        <r>
          <rPr>
            <sz val="9"/>
            <color indexed="81"/>
            <rFont val="Tahoma"/>
            <family val="2"/>
          </rPr>
          <t>Använd kolon mellan timme och minuter. Exempel 08:12</t>
        </r>
      </text>
    </comment>
  </commentList>
</comments>
</file>

<file path=xl/sharedStrings.xml><?xml version="1.0" encoding="utf-8"?>
<sst xmlns="http://schemas.openxmlformats.org/spreadsheetml/2006/main" count="164" uniqueCount="97">
  <si>
    <t>Drevprovsprotokoll</t>
  </si>
  <si>
    <t>Hundens namn med titel och kennelnamn</t>
  </si>
  <si>
    <t>Provdag</t>
  </si>
  <si>
    <t>Slag</t>
  </si>
  <si>
    <t>Upptag</t>
  </si>
  <si>
    <t>Tappt min</t>
  </si>
  <si>
    <t>Priskod</t>
  </si>
  <si>
    <t>Delmoment</t>
  </si>
  <si>
    <t>Domarens</t>
  </si>
  <si>
    <t xml:space="preserve">      EP</t>
  </si>
  <si>
    <t>Kollegiets beslut</t>
  </si>
  <si>
    <t>Datum</t>
  </si>
  <si>
    <t>Fullmäktige</t>
  </si>
  <si>
    <t>Kommentarer till delmomenten</t>
  </si>
  <si>
    <t>Yttre faktorer</t>
  </si>
  <si>
    <t>Upptag till 60 min drevtid</t>
  </si>
  <si>
    <t>Drev min</t>
  </si>
  <si>
    <t xml:space="preserve">Släpp </t>
  </si>
  <si>
    <t>Kopplas</t>
  </si>
  <si>
    <t>Losstid</t>
  </si>
  <si>
    <t>Djurslag</t>
  </si>
  <si>
    <t>1)</t>
  </si>
  <si>
    <t>Tid</t>
  </si>
  <si>
    <t>Upptag till drevets slut</t>
  </si>
  <si>
    <t>Jaktlust</t>
  </si>
  <si>
    <t>Lämplig rå/hjorthund</t>
  </si>
  <si>
    <t>Slag till upptag</t>
  </si>
  <si>
    <t>Drevprovsberättelse</t>
  </si>
  <si>
    <t>Klass</t>
  </si>
  <si>
    <t>Övrig prissättning</t>
  </si>
  <si>
    <t>Kollegiets</t>
  </si>
  <si>
    <t>Mobil</t>
  </si>
  <si>
    <t>Ras</t>
  </si>
  <si>
    <t>Lokalklubb</t>
  </si>
  <si>
    <t>Kat.nr</t>
  </si>
  <si>
    <t>Regnr</t>
  </si>
  <si>
    <t>Ägare</t>
  </si>
  <si>
    <t>Postnr.</t>
  </si>
  <si>
    <t>Hundförare</t>
  </si>
  <si>
    <t>Postadress</t>
  </si>
  <si>
    <t>Adress</t>
  </si>
  <si>
    <t>Telefon</t>
  </si>
  <si>
    <t>Id-nr.</t>
  </si>
  <si>
    <t>Summa min</t>
  </si>
  <si>
    <t>Provet avbröts klockan</t>
  </si>
  <si>
    <t>Längsta drevrepris</t>
  </si>
  <si>
    <t>Längsta tappt</t>
  </si>
  <si>
    <t>Antal tappter</t>
  </si>
  <si>
    <t>Hunden lös total tid (timmar:minuter)</t>
  </si>
  <si>
    <t>Hunden lös total tid i minuter</t>
  </si>
  <si>
    <t>Provplats/Ort</t>
  </si>
  <si>
    <t>Tilläggsregistreringar för bästa drevet på respektive djurslag (anges i minuter eller antal)</t>
  </si>
  <si>
    <t>Drevdjur</t>
  </si>
  <si>
    <t>Domare 2/elev/aspirant (Namn o personnummer)</t>
  </si>
  <si>
    <t>Tider Drev 1:</t>
  </si>
  <si>
    <t>Tider Drev 2:</t>
  </si>
  <si>
    <t>Tider Drev 3:</t>
  </si>
  <si>
    <t>Tider Drev 4:</t>
  </si>
  <si>
    <t>Domarens förslag</t>
  </si>
  <si>
    <t>Pris 1</t>
  </si>
  <si>
    <t>Djur</t>
  </si>
  <si>
    <t>Pris 2</t>
  </si>
  <si>
    <t>Pris 3</t>
  </si>
  <si>
    <t>Pris 4</t>
  </si>
  <si>
    <t>Pris</t>
  </si>
  <si>
    <t>EP:</t>
  </si>
  <si>
    <t>Djurslag (1=Ha, 2=Räv, 3=Rå, 4=Hjort, 0=Okänt)</t>
  </si>
  <si>
    <t>E-post</t>
  </si>
  <si>
    <t>EP 0-5; KEB skrivs K i poängkolumn!</t>
  </si>
  <si>
    <t>Domare (Namn o personnummer)</t>
  </si>
  <si>
    <t>ADB, Basset, Beagle, Drever</t>
  </si>
  <si>
    <t>(Endast ADB)</t>
  </si>
  <si>
    <t>1. Sök</t>
  </si>
  <si>
    <t>2. Upptagsarbete</t>
  </si>
  <si>
    <t>3. Väckning på slag</t>
  </si>
  <si>
    <t>4. Drevarbete</t>
  </si>
  <si>
    <t>5. Väckning på tappt</t>
  </si>
  <si>
    <t>6. Skall/hörbarhet</t>
  </si>
  <si>
    <t>7. Skallgivning under drev</t>
  </si>
  <si>
    <t>9. Lydnad</t>
  </si>
  <si>
    <t>8. Samarbete</t>
  </si>
  <si>
    <t>beslut</t>
  </si>
  <si>
    <t>Skallfrekvens</t>
  </si>
  <si>
    <t>1) Byggbart andrapris markeras med X            Djurslag 1=Ha, 2=Räv, 3=Rå, 4=Hjort, 0=Okänt</t>
  </si>
  <si>
    <t>Medelfart km/h</t>
  </si>
  <si>
    <t xml:space="preserve">Medelfart km/h  </t>
  </si>
  <si>
    <t>Hjälprutor, inmatning av drevtider, drevfart (alla viltslag):</t>
  </si>
  <si>
    <t>tass el klöv?</t>
  </si>
  <si>
    <t>Tass</t>
  </si>
  <si>
    <t>Klöv</t>
  </si>
  <si>
    <t>Medelf Tassv</t>
  </si>
  <si>
    <t>Medelf Klövv</t>
  </si>
  <si>
    <t>Sista skall</t>
  </si>
  <si>
    <t>Inkalln mha pejl:</t>
  </si>
  <si>
    <t>st</t>
  </si>
  <si>
    <t>*: Inkallning via pejl (sätt x)</t>
  </si>
  <si>
    <r>
      <t>Inkallas</t>
    </r>
    <r>
      <rPr>
        <sz val="10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</si>
</sst>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0000"/>
    <numFmt numFmtId="166" formatCode="0.0"/>
  </numFmts>
  <fonts count="28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8.5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5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rgb="FF00000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Protection="0"/>
  </cellStyleXfs>
  <cellXfs count="269">
    <xf numFmtId="0" fontId="0" fillId="0" borderId="0" xfId="0"/>
    <xf numFmtId="0" fontId="0" fillId="0" borderId="0" xfId="0" applyBorder="1"/>
    <xf numFmtId="0" fontId="8" fillId="2" borderId="1" xfId="0" applyFont="1" applyFill="1" applyBorder="1" applyAlignment="1" applyProtection="1">
      <alignment horizontal="center"/>
      <protection locked="0"/>
    </xf>
    <xf numFmtId="0" fontId="0" fillId="0" borderId="2" xfId="0" applyBorder="1" applyAlignment="1"/>
    <xf numFmtId="0" fontId="8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6" xfId="0" applyFont="1" applyBorder="1" applyAlignment="1" applyProtection="1">
      <alignment horizontal="left" wrapText="1"/>
    </xf>
    <xf numFmtId="20" fontId="13" fillId="3" borderId="6" xfId="0" applyNumberFormat="1" applyFont="1" applyFill="1" applyBorder="1" applyProtection="1"/>
    <xf numFmtId="0" fontId="8" fillId="0" borderId="7" xfId="0" applyFont="1" applyBorder="1" applyAlignment="1"/>
    <xf numFmtId="0" fontId="13" fillId="0" borderId="4" xfId="0" applyFont="1" applyBorder="1" applyAlignment="1" applyProtection="1">
      <alignment horizontal="left" wrapText="1"/>
    </xf>
    <xf numFmtId="164" fontId="6" fillId="4" borderId="4" xfId="0" applyNumberFormat="1" applyFont="1" applyFill="1" applyBorder="1" applyAlignment="1" applyProtection="1">
      <alignment horizontal="center"/>
      <protection locked="0"/>
    </xf>
    <xf numFmtId="20" fontId="13" fillId="3" borderId="4" xfId="0" applyNumberFormat="1" applyFont="1" applyFill="1" applyBorder="1" applyProtection="1"/>
    <xf numFmtId="0" fontId="1" fillId="2" borderId="4" xfId="0" applyFont="1" applyFill="1" applyBorder="1" applyProtection="1">
      <protection locked="0"/>
    </xf>
    <xf numFmtId="0" fontId="6" fillId="0" borderId="8" xfId="0" applyFont="1" applyBorder="1"/>
    <xf numFmtId="0" fontId="6" fillId="0" borderId="8" xfId="0" applyFont="1" applyBorder="1" applyAlignment="1">
      <alignment horizontal="center" wrapText="1"/>
    </xf>
    <xf numFmtId="0" fontId="6" fillId="0" borderId="9" xfId="0" applyFont="1" applyBorder="1"/>
    <xf numFmtId="0" fontId="1" fillId="2" borderId="10" xfId="0" applyFon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0" fillId="0" borderId="1" xfId="0" applyBorder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8" xfId="0" applyFont="1" applyBorder="1" applyAlignment="1">
      <alignment horizontal="center"/>
    </xf>
    <xf numFmtId="49" fontId="1" fillId="0" borderId="14" xfId="0" applyNumberFormat="1" applyFont="1" applyBorder="1" applyAlignment="1">
      <alignment horizontal="left" vertical="top"/>
    </xf>
    <xf numFmtId="49" fontId="1" fillId="0" borderId="15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1" fillId="0" borderId="16" xfId="0" applyFont="1" applyBorder="1" applyAlignment="1" applyProtection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top" shrinkToFit="1"/>
    </xf>
    <xf numFmtId="0" fontId="1" fillId="0" borderId="18" xfId="0" applyFont="1" applyBorder="1" applyAlignment="1">
      <alignment horizontal="left" vertical="top" shrinkToFit="1"/>
    </xf>
    <xf numFmtId="0" fontId="0" fillId="0" borderId="0" xfId="0" applyAlignment="1"/>
    <xf numFmtId="0" fontId="6" fillId="0" borderId="4" xfId="0" applyNumberFormat="1" applyFont="1" applyFill="1" applyBorder="1" applyAlignment="1" applyProtection="1">
      <alignment horizontal="center"/>
    </xf>
    <xf numFmtId="1" fontId="7" fillId="0" borderId="4" xfId="0" applyNumberFormat="1" applyFont="1" applyFill="1" applyBorder="1" applyAlignment="1" applyProtection="1">
      <alignment horizontal="center"/>
    </xf>
    <xf numFmtId="1" fontId="5" fillId="0" borderId="4" xfId="0" applyNumberFormat="1" applyFont="1" applyFill="1" applyBorder="1" applyAlignment="1" applyProtection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0" fontId="8" fillId="0" borderId="19" xfId="0" applyFont="1" applyBorder="1" applyAlignment="1" applyProtection="1">
      <alignment horizontal="left"/>
      <protection locked="0"/>
    </xf>
    <xf numFmtId="164" fontId="6" fillId="4" borderId="20" xfId="0" applyNumberFormat="1" applyFont="1" applyFill="1" applyBorder="1" applyProtection="1"/>
    <xf numFmtId="0" fontId="6" fillId="5" borderId="4" xfId="0" applyNumberFormat="1" applyFont="1" applyFill="1" applyBorder="1" applyAlignment="1" applyProtection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0" fillId="0" borderId="8" xfId="0" applyBorder="1" applyAlignment="1"/>
    <xf numFmtId="0" fontId="0" fillId="0" borderId="23" xfId="0" applyBorder="1"/>
    <xf numFmtId="0" fontId="17" fillId="0" borderId="24" xfId="0" applyFont="1" applyBorder="1" applyAlignment="1" applyProtection="1"/>
    <xf numFmtId="0" fontId="17" fillId="0" borderId="23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/>
    </xf>
    <xf numFmtId="165" fontId="6" fillId="5" borderId="4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164" fontId="6" fillId="5" borderId="4" xfId="0" applyNumberFormat="1" applyFont="1" applyFill="1" applyBorder="1" applyAlignment="1" applyProtection="1">
      <alignment horizontal="center"/>
    </xf>
    <xf numFmtId="0" fontId="0" fillId="0" borderId="25" xfId="0" applyFill="1" applyBorder="1" applyAlignment="1">
      <alignment vertical="top"/>
    </xf>
    <xf numFmtId="0" fontId="0" fillId="0" borderId="18" xfId="0" applyBorder="1" applyAlignment="1"/>
    <xf numFmtId="0" fontId="0" fillId="0" borderId="26" xfId="0" applyBorder="1"/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/>
    </xf>
    <xf numFmtId="0" fontId="0" fillId="0" borderId="29" xfId="0" applyFill="1" applyBorder="1" applyAlignment="1">
      <alignment vertical="top"/>
    </xf>
    <xf numFmtId="164" fontId="6" fillId="4" borderId="30" xfId="0" applyNumberFormat="1" applyFont="1" applyFill="1" applyBorder="1" applyAlignment="1" applyProtection="1">
      <alignment horizontal="center"/>
      <protection locked="0"/>
    </xf>
    <xf numFmtId="0" fontId="6" fillId="0" borderId="31" xfId="0" applyFont="1" applyBorder="1" applyAlignment="1">
      <alignment horizontal="center" wrapText="1"/>
    </xf>
    <xf numFmtId="0" fontId="6" fillId="5" borderId="10" xfId="0" applyNumberFormat="1" applyFont="1" applyFill="1" applyBorder="1" applyAlignment="1" applyProtection="1">
      <alignment horizontal="center"/>
    </xf>
    <xf numFmtId="1" fontId="5" fillId="0" borderId="10" xfId="0" applyNumberFormat="1" applyFont="1" applyFill="1" applyBorder="1" applyAlignment="1" applyProtection="1">
      <alignment horizontal="center"/>
    </xf>
    <xf numFmtId="49" fontId="0" fillId="0" borderId="21" xfId="0" applyNumberFormat="1" applyBorder="1"/>
    <xf numFmtId="0" fontId="17" fillId="0" borderId="32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/>
      <protection locked="0"/>
    </xf>
    <xf numFmtId="1" fontId="24" fillId="0" borderId="15" xfId="0" applyNumberFormat="1" applyFont="1" applyFill="1" applyBorder="1" applyAlignment="1" applyProtection="1">
      <alignment vertical="center" wrapText="1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" fillId="0" borderId="7" xfId="0" applyFont="1" applyBorder="1" applyAlignment="1"/>
    <xf numFmtId="0" fontId="1" fillId="0" borderId="7" xfId="0" applyFont="1" applyFill="1" applyBorder="1" applyAlignment="1" applyProtection="1"/>
    <xf numFmtId="166" fontId="23" fillId="6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wrapText="1"/>
    </xf>
    <xf numFmtId="2" fontId="13" fillId="6" borderId="50" xfId="0" applyNumberFormat="1" applyFont="1" applyFill="1" applyBorder="1" applyAlignment="1" applyProtection="1">
      <alignment horizontal="center"/>
    </xf>
    <xf numFmtId="20" fontId="1" fillId="3" borderId="6" xfId="0" applyNumberFormat="1" applyFont="1" applyFill="1" applyBorder="1" applyProtection="1"/>
    <xf numFmtId="0" fontId="26" fillId="0" borderId="0" xfId="0" applyFont="1"/>
    <xf numFmtId="0" fontId="6" fillId="5" borderId="5" xfId="0" applyNumberFormat="1" applyFont="1" applyFill="1" applyBorder="1" applyAlignment="1" applyProtection="1">
      <alignment horizontal="center"/>
    </xf>
    <xf numFmtId="1" fontId="5" fillId="0" borderId="8" xfId="0" applyNumberFormat="1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/>
    <xf numFmtId="0" fontId="13" fillId="0" borderId="21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left" shrinkToFit="1"/>
      <protection locked="0"/>
    </xf>
    <xf numFmtId="0" fontId="5" fillId="0" borderId="27" xfId="0" applyFont="1" applyBorder="1" applyAlignment="1" applyProtection="1">
      <alignment horizontal="left" shrinkToFit="1"/>
      <protection locked="0"/>
    </xf>
    <xf numFmtId="0" fontId="5" fillId="0" borderId="28" xfId="0" applyFont="1" applyBorder="1" applyAlignment="1" applyProtection="1">
      <alignment horizontal="left" shrinkToFit="1"/>
      <protection locked="0"/>
    </xf>
    <xf numFmtId="0" fontId="13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left"/>
      <protection locked="0"/>
    </xf>
    <xf numFmtId="0" fontId="0" fillId="0" borderId="19" xfId="0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3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8" fillId="0" borderId="1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6" xfId="0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11" fillId="0" borderId="24" xfId="0" applyFont="1" applyBorder="1" applyAlignment="1" applyProtection="1">
      <alignment horizontal="left" shrinkToFit="1"/>
      <protection locked="0"/>
    </xf>
    <xf numFmtId="0" fontId="11" fillId="0" borderId="27" xfId="0" applyFont="1" applyBorder="1" applyAlignment="1" applyProtection="1">
      <alignment horizontal="left" shrinkToFit="1"/>
      <protection locked="0"/>
    </xf>
    <xf numFmtId="0" fontId="4" fillId="0" borderId="5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42" xfId="0" applyFont="1" applyBorder="1" applyAlignment="1" applyProtection="1">
      <alignment horizontal="left" vertical="top" wrapText="1"/>
      <protection locked="0"/>
    </xf>
    <xf numFmtId="0" fontId="8" fillId="0" borderId="38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37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0" fillId="0" borderId="1" xfId="0" applyBorder="1" applyAlignment="1" applyProtection="1">
      <protection locked="0"/>
    </xf>
    <xf numFmtId="0" fontId="0" fillId="0" borderId="30" xfId="0" applyBorder="1" applyProtection="1">
      <protection locked="0"/>
    </xf>
    <xf numFmtId="0" fontId="1" fillId="0" borderId="49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3" fillId="0" borderId="6" xfId="0" applyFont="1" applyBorder="1" applyAlignment="1">
      <alignment horizontal="center"/>
    </xf>
    <xf numFmtId="0" fontId="0" fillId="0" borderId="15" xfId="0" applyFill="1" applyBorder="1" applyAlignment="1" applyProtection="1">
      <protection locked="0"/>
    </xf>
    <xf numFmtId="0" fontId="14" fillId="0" borderId="15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22" fillId="0" borderId="1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4" fillId="0" borderId="4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33" xfId="0" applyFont="1" applyBorder="1" applyAlignment="1" applyProtection="1">
      <alignment horizontal="left"/>
      <protection locked="0"/>
    </xf>
    <xf numFmtId="0" fontId="8" fillId="0" borderId="15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16" fillId="0" borderId="1" xfId="0" applyFont="1" applyFill="1" applyBorder="1" applyAlignment="1" applyProtection="1">
      <alignment horizontal="left"/>
      <protection locked="0"/>
    </xf>
    <xf numFmtId="0" fontId="16" fillId="0" borderId="20" xfId="0" applyFont="1" applyFill="1" applyBorder="1" applyAlignment="1" applyProtection="1">
      <alignment horizontal="left"/>
      <protection locked="0"/>
    </xf>
    <xf numFmtId="0" fontId="16" fillId="0" borderId="33" xfId="0" applyFont="1" applyFill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9" fillId="0" borderId="30" xfId="0" applyFont="1" applyBorder="1" applyAlignment="1" applyProtection="1">
      <alignment horizontal="left"/>
      <protection locked="0"/>
    </xf>
    <xf numFmtId="0" fontId="27" fillId="0" borderId="26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/>
    <xf numFmtId="0" fontId="5" fillId="0" borderId="2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right"/>
    </xf>
    <xf numFmtId="0" fontId="9" fillId="0" borderId="21" xfId="0" applyFont="1" applyBorder="1" applyAlignment="1" applyProtection="1">
      <protection locked="0"/>
    </xf>
    <xf numFmtId="0" fontId="8" fillId="0" borderId="21" xfId="0" applyFont="1" applyBorder="1" applyAlignment="1" applyProtection="1">
      <protection locked="0"/>
    </xf>
    <xf numFmtId="0" fontId="8" fillId="0" borderId="46" xfId="0" applyFont="1" applyBorder="1" applyAlignment="1" applyProtection="1">
      <protection locked="0"/>
    </xf>
    <xf numFmtId="0" fontId="6" fillId="0" borderId="30" xfId="0" applyFont="1" applyFill="1" applyBorder="1" applyAlignment="1">
      <alignment horizontal="center" wrapText="1"/>
    </xf>
    <xf numFmtId="20" fontId="26" fillId="3" borderId="15" xfId="0" applyNumberFormat="1" applyFont="1" applyFill="1" applyBorder="1" applyAlignment="1" applyProtection="1">
      <alignment horizontal="left"/>
    </xf>
    <xf numFmtId="20" fontId="26" fillId="3" borderId="20" xfId="0" applyNumberFormat="1" applyFont="1" applyFill="1" applyBorder="1" applyAlignment="1" applyProtection="1">
      <alignment horizontal="left"/>
    </xf>
    <xf numFmtId="0" fontId="13" fillId="7" borderId="38" xfId="0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8" fillId="0" borderId="1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3" xfId="0" applyFont="1" applyBorder="1" applyAlignment="1" applyProtection="1">
      <alignment horizontal="left" wrapText="1"/>
      <protection locked="0"/>
    </xf>
    <xf numFmtId="49" fontId="3" fillId="0" borderId="39" xfId="0" applyNumberFormat="1" applyFont="1" applyBorder="1" applyAlignment="1">
      <alignment horizontal="center" vertical="top"/>
    </xf>
    <xf numFmtId="49" fontId="3" fillId="0" borderId="40" xfId="0" applyNumberFormat="1" applyFont="1" applyBorder="1" applyAlignment="1">
      <alignment horizontal="center" vertical="top"/>
    </xf>
    <xf numFmtId="49" fontId="3" fillId="0" borderId="41" xfId="0" applyNumberFormat="1" applyFont="1" applyBorder="1" applyAlignment="1">
      <alignment horizontal="center" vertical="top"/>
    </xf>
    <xf numFmtId="0" fontId="1" fillId="0" borderId="34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  <xf numFmtId="1" fontId="5" fillId="0" borderId="13" xfId="0" applyNumberFormat="1" applyFont="1" applyFill="1" applyBorder="1" applyAlignment="1" applyProtection="1">
      <alignment horizontal="left"/>
      <protection locked="0"/>
    </xf>
    <xf numFmtId="1" fontId="5" fillId="0" borderId="27" xfId="0" applyNumberFormat="1" applyFont="1" applyBorder="1" applyAlignment="1" applyProtection="1">
      <alignment horizontal="left"/>
      <protection locked="0"/>
    </xf>
    <xf numFmtId="1" fontId="5" fillId="0" borderId="28" xfId="0" applyNumberFormat="1" applyFont="1" applyBorder="1" applyAlignment="1" applyProtection="1">
      <alignment horizontal="left"/>
      <protection locked="0"/>
    </xf>
    <xf numFmtId="49" fontId="5" fillId="0" borderId="24" xfId="0" applyNumberFormat="1" applyFont="1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0" fillId="0" borderId="36" xfId="0" applyFill="1" applyBorder="1" applyAlignment="1" applyProtection="1">
      <alignment horizontal="left"/>
      <protection locked="0"/>
    </xf>
    <xf numFmtId="49" fontId="4" fillId="0" borderId="16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49" fontId="4" fillId="0" borderId="36" xfId="0" applyNumberFormat="1" applyFont="1" applyBorder="1" applyAlignment="1">
      <alignment horizontal="center" vertical="top"/>
    </xf>
    <xf numFmtId="0" fontId="5" fillId="0" borderId="25" xfId="0" applyFont="1" applyFill="1" applyBorder="1" applyAlignment="1" applyProtection="1">
      <alignment horizontal="left" shrinkToFit="1"/>
      <protection locked="0"/>
    </xf>
    <xf numFmtId="0" fontId="0" fillId="0" borderId="29" xfId="0" applyBorder="1" applyAlignment="1" applyProtection="1">
      <alignment horizontal="left" shrinkToFit="1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5" fillId="0" borderId="20" xfId="0" applyFont="1" applyFill="1" applyBorder="1" applyAlignment="1" applyProtection="1">
      <alignment horizontal="left"/>
      <protection locked="0"/>
    </xf>
    <xf numFmtId="0" fontId="5" fillId="0" borderId="30" xfId="0" applyFont="1" applyFill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34" xfId="0" applyFont="1" applyBorder="1" applyAlignment="1" applyProtection="1">
      <alignment horizontal="left"/>
      <protection locked="0"/>
    </xf>
    <xf numFmtId="0" fontId="8" fillId="0" borderId="42" xfId="0" applyFont="1" applyBorder="1" applyAlignment="1" applyProtection="1">
      <alignment horizontal="left"/>
      <protection locked="0"/>
    </xf>
    <xf numFmtId="0" fontId="8" fillId="0" borderId="27" xfId="0" applyFont="1" applyBorder="1" applyAlignment="1" applyProtection="1">
      <alignment horizontal="left"/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 vertical="top"/>
    </xf>
    <xf numFmtId="0" fontId="4" fillId="0" borderId="21" xfId="0" applyFont="1" applyBorder="1" applyAlignment="1" applyProtection="1">
      <alignment horizontal="left" vertical="top"/>
    </xf>
    <xf numFmtId="49" fontId="3" fillId="0" borderId="43" xfId="0" applyNumberFormat="1" applyFont="1" applyBorder="1" applyAlignment="1">
      <alignment horizontal="left"/>
    </xf>
    <xf numFmtId="49" fontId="3" fillId="0" borderId="44" xfId="0" applyNumberFormat="1" applyFont="1" applyBorder="1" applyAlignment="1">
      <alignment horizontal="left"/>
    </xf>
    <xf numFmtId="49" fontId="3" fillId="0" borderId="45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49" fontId="1" fillId="0" borderId="14" xfId="0" applyNumberFormat="1" applyFont="1" applyFill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49" fontId="4" fillId="0" borderId="16" xfId="0" applyNumberFormat="1" applyFont="1" applyBorder="1" applyAlignment="1">
      <alignment horizontal="left" vertical="top"/>
    </xf>
    <xf numFmtId="49" fontId="4" fillId="0" borderId="34" xfId="0" applyNumberFormat="1" applyFont="1" applyBorder="1" applyAlignment="1">
      <alignment horizontal="left" vertical="top"/>
    </xf>
    <xf numFmtId="49" fontId="5" fillId="0" borderId="13" xfId="0" applyNumberFormat="1" applyFont="1" applyFill="1" applyBorder="1" applyAlignment="1" applyProtection="1">
      <alignment horizontal="left" shrinkToFit="1"/>
      <protection locked="0"/>
    </xf>
    <xf numFmtId="49" fontId="7" fillId="0" borderId="27" xfId="0" applyNumberFormat="1" applyFont="1" applyFill="1" applyBorder="1" applyAlignment="1" applyProtection="1">
      <alignment horizontal="left" shrinkToFit="1"/>
      <protection locked="0"/>
    </xf>
    <xf numFmtId="49" fontId="7" fillId="0" borderId="36" xfId="0" applyNumberFormat="1" applyFont="1" applyFill="1" applyBorder="1" applyAlignment="1" applyProtection="1">
      <alignment horizontal="left" shrinkToFit="1"/>
      <protection locked="0"/>
    </xf>
    <xf numFmtId="49" fontId="12" fillId="0" borderId="24" xfId="0" applyNumberFormat="1" applyFont="1" applyFill="1" applyBorder="1" applyAlignment="1" applyProtection="1">
      <alignment horizontal="left"/>
      <protection locked="0"/>
    </xf>
    <xf numFmtId="0" fontId="13" fillId="0" borderId="27" xfId="0" applyFont="1" applyBorder="1" applyAlignment="1" applyProtection="1">
      <alignment horizontal="left"/>
      <protection locked="0"/>
    </xf>
    <xf numFmtId="0" fontId="13" fillId="0" borderId="36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7" borderId="38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0" fillId="0" borderId="4" xfId="0" applyBorder="1" applyAlignment="1" applyProtection="1"/>
    <xf numFmtId="0" fontId="8" fillId="0" borderId="13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6" xfId="0" applyBorder="1" applyAlignment="1">
      <alignment vertical="center"/>
    </xf>
    <xf numFmtId="0" fontId="4" fillId="0" borderId="4" xfId="0" applyFont="1" applyBorder="1" applyAlignment="1" applyProtection="1">
      <alignment horizontal="left"/>
    </xf>
    <xf numFmtId="0" fontId="8" fillId="0" borderId="24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7" xfId="0" applyBorder="1" applyAlignment="1">
      <alignment horizontal="center"/>
    </xf>
    <xf numFmtId="0" fontId="13" fillId="0" borderId="38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57</xdr:row>
      <xdr:rowOff>66675</xdr:rowOff>
    </xdr:from>
    <xdr:to>
      <xdr:col>17</xdr:col>
      <xdr:colOff>76200</xdr:colOff>
      <xdr:row>58</xdr:row>
      <xdr:rowOff>114300</xdr:rowOff>
    </xdr:to>
    <xdr:sp macro="" textlink="">
      <xdr:nvSpPr>
        <xdr:cNvPr id="1235" name="Text Box 49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191625" y="12925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</xdr:row>
          <xdr:rowOff>228600</xdr:rowOff>
        </xdr:from>
        <xdr:to>
          <xdr:col>12</xdr:col>
          <xdr:colOff>171450</xdr:colOff>
          <xdr:row>4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</xdr:row>
          <xdr:rowOff>28575</xdr:rowOff>
        </xdr:from>
        <xdr:to>
          <xdr:col>11</xdr:col>
          <xdr:colOff>352425</xdr:colOff>
          <xdr:row>4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Tik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10</xdr:row>
          <xdr:rowOff>28575</xdr:rowOff>
        </xdr:from>
        <xdr:to>
          <xdr:col>3</xdr:col>
          <xdr:colOff>485775</xdr:colOff>
          <xdr:row>10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Barmark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36</xdr:row>
          <xdr:rowOff>352425</xdr:rowOff>
        </xdr:from>
        <xdr:to>
          <xdr:col>11</xdr:col>
          <xdr:colOff>19050</xdr:colOff>
          <xdr:row>38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36</xdr:row>
          <xdr:rowOff>352425</xdr:rowOff>
        </xdr:from>
        <xdr:to>
          <xdr:col>11</xdr:col>
          <xdr:colOff>400050</xdr:colOff>
          <xdr:row>38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10</xdr:row>
          <xdr:rowOff>0</xdr:rowOff>
        </xdr:from>
        <xdr:to>
          <xdr:col>2</xdr:col>
          <xdr:colOff>114300</xdr:colOff>
          <xdr:row>10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Snö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</xdr:row>
          <xdr:rowOff>0</xdr:rowOff>
        </xdr:from>
        <xdr:to>
          <xdr:col>5</xdr:col>
          <xdr:colOff>47625</xdr:colOff>
          <xdr:row>10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Övrigt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63</xdr:row>
          <xdr:rowOff>180975</xdr:rowOff>
        </xdr:from>
        <xdr:to>
          <xdr:col>2</xdr:col>
          <xdr:colOff>371475</xdr:colOff>
          <xdr:row>65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Ökl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0</xdr:rowOff>
        </xdr:from>
        <xdr:to>
          <xdr:col>2</xdr:col>
          <xdr:colOff>0</xdr:colOff>
          <xdr:row>65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Ukl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62</xdr:row>
          <xdr:rowOff>152400</xdr:rowOff>
        </xdr:from>
        <xdr:to>
          <xdr:col>4</xdr:col>
          <xdr:colOff>9525</xdr:colOff>
          <xdr:row>64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D-cert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62</xdr:row>
          <xdr:rowOff>142875</xdr:rowOff>
        </xdr:from>
        <xdr:to>
          <xdr:col>5</xdr:col>
          <xdr:colOff>19050</xdr:colOff>
          <xdr:row>64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Cacit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63</xdr:row>
          <xdr:rowOff>0</xdr:rowOff>
        </xdr:from>
        <xdr:to>
          <xdr:col>6</xdr:col>
          <xdr:colOff>9525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R-Cacit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63</xdr:row>
          <xdr:rowOff>190500</xdr:rowOff>
        </xdr:from>
        <xdr:to>
          <xdr:col>3</xdr:col>
          <xdr:colOff>514350</xdr:colOff>
          <xdr:row>65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Int.DP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133350</xdr:rowOff>
        </xdr:from>
        <xdr:to>
          <xdr:col>5</xdr:col>
          <xdr:colOff>495300</xdr:colOff>
          <xdr:row>27</xdr:row>
          <xdr:rowOff>276225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Trång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123825</xdr:rowOff>
        </xdr:from>
        <xdr:to>
          <xdr:col>5</xdr:col>
          <xdr:colOff>381000</xdr:colOff>
          <xdr:row>28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0</xdr:rowOff>
        </xdr:from>
        <xdr:to>
          <xdr:col>10</xdr:col>
          <xdr:colOff>314325</xdr:colOff>
          <xdr:row>25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Provet fullbordat före full tid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133350</xdr:rowOff>
        </xdr:from>
        <xdr:to>
          <xdr:col>5</xdr:col>
          <xdr:colOff>342900</xdr:colOff>
          <xdr:row>34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Lös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9525</xdr:rowOff>
        </xdr:from>
        <xdr:to>
          <xdr:col>5</xdr:col>
          <xdr:colOff>438150</xdr:colOff>
          <xdr:row>33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Hård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36</xdr:row>
          <xdr:rowOff>352425</xdr:rowOff>
        </xdr:from>
        <xdr:to>
          <xdr:col>2</xdr:col>
          <xdr:colOff>276225</xdr:colOff>
          <xdr:row>38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Utmärkt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36</xdr:row>
          <xdr:rowOff>342900</xdr:rowOff>
        </xdr:from>
        <xdr:to>
          <xdr:col>3</xdr:col>
          <xdr:colOff>314325</xdr:colOff>
          <xdr:row>38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Mycket bra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36</xdr:row>
          <xdr:rowOff>342900</xdr:rowOff>
        </xdr:from>
        <xdr:to>
          <xdr:col>4</xdr:col>
          <xdr:colOff>419100</xdr:colOff>
          <xdr:row>38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36</xdr:row>
          <xdr:rowOff>342900</xdr:rowOff>
        </xdr:from>
        <xdr:to>
          <xdr:col>6</xdr:col>
          <xdr:colOff>152400</xdr:colOff>
          <xdr:row>38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Godtagbar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36</xdr:row>
          <xdr:rowOff>342900</xdr:rowOff>
        </xdr:from>
        <xdr:to>
          <xdr:col>7</xdr:col>
          <xdr:colOff>228600</xdr:colOff>
          <xdr:row>38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Dålig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</xdr:row>
          <xdr:rowOff>85725</xdr:rowOff>
        </xdr:from>
        <xdr:to>
          <xdr:col>11</xdr:col>
          <xdr:colOff>400050</xdr:colOff>
          <xdr:row>9</xdr:row>
          <xdr:rowOff>133350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Hemmamark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62</xdr:row>
          <xdr:rowOff>152400</xdr:rowOff>
        </xdr:from>
        <xdr:to>
          <xdr:col>12</xdr:col>
          <xdr:colOff>9525</xdr:colOff>
          <xdr:row>64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D-cert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62</xdr:row>
          <xdr:rowOff>152400</xdr:rowOff>
        </xdr:from>
        <xdr:to>
          <xdr:col>13</xdr:col>
          <xdr:colOff>19050</xdr:colOff>
          <xdr:row>64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Cacit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63</xdr:row>
          <xdr:rowOff>0</xdr:rowOff>
        </xdr:from>
        <xdr:to>
          <xdr:col>13</xdr:col>
          <xdr:colOff>533400</xdr:colOff>
          <xdr:row>64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R-Cacit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2</xdr:col>
          <xdr:colOff>542925</xdr:colOff>
          <xdr:row>64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Kombi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63</xdr:row>
          <xdr:rowOff>0</xdr:rowOff>
        </xdr:from>
        <xdr:to>
          <xdr:col>11</xdr:col>
          <xdr:colOff>9525</xdr:colOff>
          <xdr:row>64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Kombi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63</xdr:row>
          <xdr:rowOff>9525</xdr:rowOff>
        </xdr:from>
        <xdr:to>
          <xdr:col>7</xdr:col>
          <xdr:colOff>0</xdr:colOff>
          <xdr:row>64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63</xdr:row>
          <xdr:rowOff>171450</xdr:rowOff>
        </xdr:from>
        <xdr:to>
          <xdr:col>14</xdr:col>
          <xdr:colOff>47625</xdr:colOff>
          <xdr:row>65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Beviljas omprov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63</xdr:row>
          <xdr:rowOff>9525</xdr:rowOff>
        </xdr:from>
        <xdr:to>
          <xdr:col>15</xdr:col>
          <xdr:colOff>76200</xdr:colOff>
          <xdr:row>64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63</xdr:row>
          <xdr:rowOff>209550</xdr:rowOff>
        </xdr:from>
        <xdr:to>
          <xdr:col>11</xdr:col>
          <xdr:colOff>9525</xdr:colOff>
          <xdr:row>65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63</xdr:row>
          <xdr:rowOff>209550</xdr:rowOff>
        </xdr:from>
        <xdr:to>
          <xdr:col>12</xdr:col>
          <xdr:colOff>9525</xdr:colOff>
          <xdr:row>65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Tenere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"/>
  <sheetViews>
    <sheetView tabSelected="1" topLeftCell="A4" zoomScaleNormal="100" zoomScaleSheetLayoutView="100" workbookViewId="0">
      <selection activeCell="K13" sqref="K13"/>
    </sheetView>
  </sheetViews>
  <sheetFormatPr defaultRowHeight="12.75" x14ac:dyDescent="0.2"/>
  <cols>
    <col min="1" max="2" width="8" customWidth="1"/>
    <col min="3" max="3" width="9.140625" customWidth="1"/>
    <col min="4" max="5" width="8" customWidth="1"/>
    <col min="6" max="6" width="8.28515625" customWidth="1"/>
    <col min="7" max="7" width="8" customWidth="1"/>
    <col min="8" max="8" width="8.28515625" customWidth="1"/>
    <col min="9" max="9" width="8" customWidth="1"/>
    <col min="10" max="10" width="8.7109375" customWidth="1"/>
    <col min="11" max="13" width="8" customWidth="1"/>
    <col min="14" max="14" width="8.7109375" customWidth="1"/>
    <col min="15" max="15" width="7.28515625" customWidth="1"/>
    <col min="16" max="16" width="8" customWidth="1"/>
    <col min="26" max="26" width="9.140625" hidden="1" customWidth="1"/>
    <col min="27" max="31" width="5.7109375" hidden="1" customWidth="1"/>
    <col min="32" max="32" width="5.140625" hidden="1" customWidth="1"/>
  </cols>
  <sheetData>
    <row r="1" spans="1:31" ht="13.5" thickBot="1" x14ac:dyDescent="0.25"/>
    <row r="2" spans="1:31" ht="19.899999999999999" customHeight="1" thickBot="1" x14ac:dyDescent="0.25">
      <c r="A2" s="190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2"/>
    </row>
    <row r="3" spans="1:31" ht="20.25" x14ac:dyDescent="0.3">
      <c r="A3" s="223" t="s">
        <v>70</v>
      </c>
      <c r="B3" s="224"/>
      <c r="C3" s="224"/>
      <c r="D3" s="224"/>
      <c r="E3" s="224"/>
      <c r="F3" s="225"/>
      <c r="G3" s="34" t="s">
        <v>32</v>
      </c>
      <c r="H3" s="205"/>
      <c r="I3" s="206"/>
      <c r="J3" s="33" t="s">
        <v>33</v>
      </c>
      <c r="K3" s="211"/>
      <c r="L3" s="211"/>
      <c r="M3" s="211"/>
      <c r="N3" s="212"/>
      <c r="O3" s="33" t="s">
        <v>34</v>
      </c>
      <c r="P3" s="41"/>
    </row>
    <row r="4" spans="1:31" ht="12.75" customHeight="1" x14ac:dyDescent="0.2">
      <c r="A4" s="226" t="s">
        <v>1</v>
      </c>
      <c r="B4" s="227"/>
      <c r="C4" s="227"/>
      <c r="D4" s="227"/>
      <c r="E4" s="227"/>
      <c r="F4" s="227"/>
      <c r="G4" s="227"/>
      <c r="H4" s="227"/>
      <c r="I4" s="227"/>
      <c r="J4" s="228"/>
      <c r="K4" s="213"/>
      <c r="L4" s="214"/>
      <c r="M4" s="31" t="s">
        <v>35</v>
      </c>
      <c r="N4" s="217"/>
      <c r="O4" s="217"/>
      <c r="P4" s="218"/>
    </row>
    <row r="5" spans="1:31" ht="18.600000000000001" customHeight="1" x14ac:dyDescent="0.25">
      <c r="A5" s="198"/>
      <c r="B5" s="199"/>
      <c r="C5" s="199"/>
      <c r="D5" s="199"/>
      <c r="E5" s="199"/>
      <c r="F5" s="199"/>
      <c r="G5" s="199"/>
      <c r="H5" s="199"/>
      <c r="I5" s="199"/>
      <c r="J5" s="200"/>
      <c r="K5" s="215"/>
      <c r="L5" s="216"/>
      <c r="M5" s="32"/>
      <c r="N5" s="219"/>
      <c r="O5" s="219"/>
      <c r="P5" s="220"/>
    </row>
    <row r="6" spans="1:31" ht="22.9" customHeight="1" x14ac:dyDescent="0.2">
      <c r="A6" s="25" t="s">
        <v>36</v>
      </c>
      <c r="B6" s="100"/>
      <c r="C6" s="100"/>
      <c r="D6" s="100"/>
      <c r="E6" s="100"/>
      <c r="F6" s="100"/>
      <c r="G6" s="100"/>
      <c r="H6" s="101"/>
      <c r="I6" s="28" t="s">
        <v>40</v>
      </c>
      <c r="J6" s="100"/>
      <c r="K6" s="100"/>
      <c r="L6" s="100"/>
      <c r="M6" s="100"/>
      <c r="N6" s="100"/>
      <c r="O6" s="100"/>
      <c r="P6" s="154"/>
    </row>
    <row r="7" spans="1:31" ht="22.9" customHeight="1" x14ac:dyDescent="0.2">
      <c r="A7" s="26" t="s">
        <v>37</v>
      </c>
      <c r="B7" s="100"/>
      <c r="C7" s="101"/>
      <c r="D7" s="27" t="s">
        <v>39</v>
      </c>
      <c r="E7" s="100"/>
      <c r="F7" s="100"/>
      <c r="G7" s="100"/>
      <c r="H7" s="101"/>
      <c r="I7" s="29" t="s">
        <v>67</v>
      </c>
      <c r="J7" s="100"/>
      <c r="K7" s="100"/>
      <c r="L7" s="100"/>
      <c r="M7" s="100"/>
      <c r="N7" s="100"/>
      <c r="O7" s="100"/>
      <c r="P7" s="154"/>
    </row>
    <row r="8" spans="1:31" s="35" customFormat="1" ht="22.9" customHeight="1" x14ac:dyDescent="0.25">
      <c r="A8" s="26" t="s">
        <v>38</v>
      </c>
      <c r="B8" s="100"/>
      <c r="C8" s="100"/>
      <c r="D8" s="100"/>
      <c r="E8" s="100"/>
      <c r="F8" s="100"/>
      <c r="G8" s="100"/>
      <c r="H8" s="101"/>
      <c r="I8" s="30" t="s">
        <v>31</v>
      </c>
      <c r="J8" s="209"/>
      <c r="K8" s="209"/>
      <c r="L8" s="210"/>
      <c r="M8" s="30" t="s">
        <v>41</v>
      </c>
      <c r="N8" s="207"/>
      <c r="O8" s="207"/>
      <c r="P8" s="208"/>
    </row>
    <row r="9" spans="1:31" ht="12.75" customHeight="1" x14ac:dyDescent="0.2">
      <c r="A9" s="229" t="s">
        <v>2</v>
      </c>
      <c r="B9" s="230"/>
      <c r="C9" s="230"/>
      <c r="D9" s="231"/>
      <c r="E9" s="232" t="s">
        <v>50</v>
      </c>
      <c r="F9" s="233"/>
      <c r="G9" s="233"/>
      <c r="H9" s="233"/>
      <c r="I9" s="233"/>
      <c r="J9" s="233"/>
      <c r="K9" s="201"/>
      <c r="L9" s="202"/>
      <c r="M9" s="139" t="s">
        <v>42</v>
      </c>
      <c r="N9" s="193"/>
      <c r="O9" s="193"/>
      <c r="P9" s="194"/>
    </row>
    <row r="10" spans="1:31" ht="18.75" customHeight="1" x14ac:dyDescent="0.25">
      <c r="A10" s="237"/>
      <c r="B10" s="238"/>
      <c r="C10" s="238"/>
      <c r="D10" s="239"/>
      <c r="E10" s="234"/>
      <c r="F10" s="235"/>
      <c r="G10" s="235"/>
      <c r="H10" s="235"/>
      <c r="I10" s="235"/>
      <c r="J10" s="236"/>
      <c r="K10" s="203"/>
      <c r="L10" s="204"/>
      <c r="M10" s="195"/>
      <c r="N10" s="196"/>
      <c r="O10" s="196"/>
      <c r="P10" s="197"/>
    </row>
    <row r="11" spans="1:31" ht="18.75" customHeight="1" thickBot="1" x14ac:dyDescent="0.3">
      <c r="A11" s="221" t="s">
        <v>14</v>
      </c>
      <c r="B11" s="222"/>
      <c r="C11" s="222"/>
      <c r="D11" s="222"/>
      <c r="E11" s="65"/>
      <c r="F11" s="178"/>
      <c r="G11" s="179"/>
      <c r="H11" s="179"/>
      <c r="I11" s="179"/>
      <c r="J11" s="179"/>
      <c r="K11" s="179"/>
      <c r="L11" s="179"/>
      <c r="M11" s="179"/>
      <c r="N11" s="179"/>
      <c r="O11" s="179"/>
      <c r="P11" s="180"/>
      <c r="Q11" s="174" t="s">
        <v>86</v>
      </c>
      <c r="R11" s="174"/>
      <c r="S11" s="174"/>
      <c r="T11" s="174"/>
      <c r="U11" s="174"/>
      <c r="V11" s="174"/>
      <c r="W11" s="174"/>
      <c r="X11" s="175"/>
    </row>
    <row r="12" spans="1:31" ht="35.1" customHeight="1" x14ac:dyDescent="0.25">
      <c r="A12" s="18"/>
      <c r="B12" s="17" t="s">
        <v>22</v>
      </c>
      <c r="C12" s="17" t="s">
        <v>16</v>
      </c>
      <c r="D12" s="17" t="s">
        <v>5</v>
      </c>
      <c r="E12" s="16"/>
      <c r="F12" s="17" t="s">
        <v>22</v>
      </c>
      <c r="G12" s="17" t="s">
        <v>16</v>
      </c>
      <c r="H12" s="17" t="s">
        <v>5</v>
      </c>
      <c r="I12" s="16"/>
      <c r="J12" s="17" t="s">
        <v>22</v>
      </c>
      <c r="K12" s="17" t="s">
        <v>16</v>
      </c>
      <c r="L12" s="17" t="s">
        <v>5</v>
      </c>
      <c r="M12" s="16"/>
      <c r="N12" s="17" t="s">
        <v>22</v>
      </c>
      <c r="O12" s="17" t="s">
        <v>16</v>
      </c>
      <c r="P12" s="62" t="s">
        <v>5</v>
      </c>
      <c r="Q12" s="181" t="s">
        <v>54</v>
      </c>
      <c r="R12" s="176"/>
      <c r="S12" s="176" t="s">
        <v>55</v>
      </c>
      <c r="T12" s="176"/>
      <c r="U12" s="176" t="s">
        <v>56</v>
      </c>
      <c r="V12" s="176"/>
      <c r="W12" s="176" t="s">
        <v>57</v>
      </c>
      <c r="X12" s="176"/>
      <c r="AB12" s="240" t="s">
        <v>87</v>
      </c>
      <c r="AC12" s="240"/>
      <c r="AD12" t="s">
        <v>88</v>
      </c>
      <c r="AE12" t="s">
        <v>89</v>
      </c>
    </row>
    <row r="13" spans="1:31" ht="17.100000000000001" customHeight="1" x14ac:dyDescent="0.25">
      <c r="A13" s="9" t="s">
        <v>17</v>
      </c>
      <c r="B13" s="13"/>
      <c r="C13" s="43" t="str">
        <f t="shared" ref="C13:C19" si="0">IF(Q13=0," ",MINUTE(R13-Q13)+HOUR(R13-Q13)*60)</f>
        <v xml:space="preserve"> </v>
      </c>
      <c r="D13" s="43" t="str">
        <f t="shared" ref="D13:D18" si="1">IF(Q14=0," ",MINUTE(Q14-R13)+HOUR(Q14-R13)*60)</f>
        <v xml:space="preserve"> </v>
      </c>
      <c r="E13" s="12" t="s">
        <v>17</v>
      </c>
      <c r="F13" s="13"/>
      <c r="G13" s="43" t="str">
        <f>IF(S13=0," ",MINUTE(T13-S13)+HOUR(T13-S13)*60)</f>
        <v xml:space="preserve"> </v>
      </c>
      <c r="H13" s="43" t="str">
        <f t="shared" ref="H13:H18" si="2">IF(S14=0," ",MINUTE(S14-T13)+HOUR(S14-T13)*60)</f>
        <v xml:space="preserve"> </v>
      </c>
      <c r="I13" s="12" t="s">
        <v>17</v>
      </c>
      <c r="J13" s="13"/>
      <c r="K13" s="43" t="str">
        <f>IF(U13=0," ",MINUTE(V13-U13)+HOUR(V13-U13)*60)</f>
        <v xml:space="preserve"> </v>
      </c>
      <c r="L13" s="43" t="str">
        <f t="shared" ref="L13:L18" si="3">IF(U14=0," ",MINUTE(U14-V13)+HOUR(U14-V13)*60)</f>
        <v xml:space="preserve"> </v>
      </c>
      <c r="M13" s="12" t="s">
        <v>17</v>
      </c>
      <c r="N13" s="13"/>
      <c r="O13" s="43" t="str">
        <f>IF(W13=0," ",MINUTE(X13-W13)+HOUR(X13-W13)*60)</f>
        <v xml:space="preserve"> </v>
      </c>
      <c r="P13" s="63" t="str">
        <f t="shared" ref="P13:P18" si="4">IF(W14=0," ",MINUTE(W14-X13)+HOUR(W14-X13)*60)</f>
        <v xml:space="preserve"> </v>
      </c>
      <c r="Q13" s="61"/>
      <c r="R13" s="61"/>
      <c r="S13" s="61"/>
      <c r="T13" s="61"/>
      <c r="U13" s="61"/>
      <c r="V13" s="61"/>
      <c r="W13" s="61"/>
      <c r="X13" s="61"/>
      <c r="Z13" s="42">
        <f>SUM(B18,-B13)</f>
        <v>0</v>
      </c>
      <c r="AA13" s="76">
        <f>IF(R20&gt;0,1,0)</f>
        <v>0</v>
      </c>
      <c r="AB13">
        <f>IF(C22=0,0,IF(OR(C22=1,C22=2),1,2))</f>
        <v>0</v>
      </c>
      <c r="AC13">
        <f>AA13*AB13</f>
        <v>0</v>
      </c>
      <c r="AD13">
        <f>IF(AC13=1,1,0)</f>
        <v>0</v>
      </c>
      <c r="AE13">
        <f>IF(AC13=2,1,0)</f>
        <v>0</v>
      </c>
    </row>
    <row r="14" spans="1:31" ht="17.100000000000001" customHeight="1" x14ac:dyDescent="0.25">
      <c r="A14" s="10" t="s">
        <v>3</v>
      </c>
      <c r="B14" s="13"/>
      <c r="C14" s="43" t="str">
        <f t="shared" si="0"/>
        <v xml:space="preserve"> </v>
      </c>
      <c r="D14" s="43" t="str">
        <f t="shared" si="1"/>
        <v xml:space="preserve"> </v>
      </c>
      <c r="E14" s="14" t="s">
        <v>3</v>
      </c>
      <c r="F14" s="13"/>
      <c r="G14" s="43" t="str">
        <f t="shared" ref="G14:G19" si="5">IF(S14=0," ",MINUTE(T14-S14)+HOUR(T14-S14)*60)</f>
        <v xml:space="preserve"> </v>
      </c>
      <c r="H14" s="43" t="str">
        <f t="shared" si="2"/>
        <v xml:space="preserve"> </v>
      </c>
      <c r="I14" s="14" t="s">
        <v>3</v>
      </c>
      <c r="J14" s="13"/>
      <c r="K14" s="43" t="str">
        <f t="shared" ref="K14:K19" si="6">IF(U14=0," ",MINUTE(V14-U14)+HOUR(V14-U14)*60)</f>
        <v xml:space="preserve"> </v>
      </c>
      <c r="L14" s="43" t="str">
        <f t="shared" si="3"/>
        <v xml:space="preserve"> </v>
      </c>
      <c r="M14" s="14" t="s">
        <v>3</v>
      </c>
      <c r="N14" s="13"/>
      <c r="O14" s="43" t="str">
        <f t="shared" ref="O14:O19" si="7">IF(W14=0," ",MINUTE(X14-W14)+HOUR(X14-W14)*60)</f>
        <v xml:space="preserve"> </v>
      </c>
      <c r="P14" s="63" t="str">
        <f t="shared" si="4"/>
        <v xml:space="preserve"> </v>
      </c>
      <c r="Q14" s="61"/>
      <c r="R14" s="61"/>
      <c r="S14" s="61"/>
      <c r="T14" s="61"/>
      <c r="U14" s="61"/>
      <c r="V14" s="61"/>
      <c r="W14" s="61"/>
      <c r="X14" s="61"/>
      <c r="Z14" s="42">
        <f>SUM(F18,-F13)</f>
        <v>0</v>
      </c>
      <c r="AA14" s="76">
        <f>IF(T20&gt;0,1,0)</f>
        <v>0</v>
      </c>
      <c r="AB14">
        <f>IF(G22=0,0,IF(OR(G22=1,G22=2),1,2))</f>
        <v>0</v>
      </c>
      <c r="AC14">
        <f>AA14*AB14</f>
        <v>0</v>
      </c>
      <c r="AD14">
        <f>IF(AC14=1,1,0)</f>
        <v>0</v>
      </c>
      <c r="AE14">
        <f>IF(AC14=2,1,0)</f>
        <v>0</v>
      </c>
    </row>
    <row r="15" spans="1:31" ht="17.100000000000001" customHeight="1" x14ac:dyDescent="0.25">
      <c r="A15" s="10" t="s">
        <v>4</v>
      </c>
      <c r="B15" s="54" t="str">
        <f>IF(Q13=0,"",Q13)</f>
        <v/>
      </c>
      <c r="C15" s="43" t="str">
        <f t="shared" si="0"/>
        <v xml:space="preserve"> </v>
      </c>
      <c r="D15" s="43" t="str">
        <f t="shared" si="1"/>
        <v xml:space="preserve"> </v>
      </c>
      <c r="E15" s="14" t="s">
        <v>4</v>
      </c>
      <c r="F15" s="54" t="str">
        <f>IF(S13=0,"",S13)</f>
        <v/>
      </c>
      <c r="G15" s="43" t="str">
        <f t="shared" si="5"/>
        <v xml:space="preserve"> </v>
      </c>
      <c r="H15" s="43" t="str">
        <f t="shared" si="2"/>
        <v xml:space="preserve"> </v>
      </c>
      <c r="I15" s="14" t="s">
        <v>4</v>
      </c>
      <c r="J15" s="54" t="str">
        <f>IF(U13=0,"",U13)</f>
        <v/>
      </c>
      <c r="K15" s="43" t="str">
        <f>IF(U15=0," ",MINUTE(V15-U15)+HOUR(V15-U15)*60)</f>
        <v xml:space="preserve"> </v>
      </c>
      <c r="L15" s="43" t="str">
        <f t="shared" si="3"/>
        <v xml:space="preserve"> </v>
      </c>
      <c r="M15" s="14" t="s">
        <v>4</v>
      </c>
      <c r="N15" s="54" t="str">
        <f>IF(W13=0,"",W13)</f>
        <v/>
      </c>
      <c r="O15" s="43" t="str">
        <f t="shared" si="7"/>
        <v xml:space="preserve"> </v>
      </c>
      <c r="P15" s="63" t="str">
        <f t="shared" si="4"/>
        <v xml:space="preserve"> </v>
      </c>
      <c r="Q15" s="61"/>
      <c r="R15" s="61"/>
      <c r="S15" s="61"/>
      <c r="T15" s="61"/>
      <c r="U15" s="61"/>
      <c r="V15" s="61"/>
      <c r="W15" s="61"/>
      <c r="X15" s="61"/>
      <c r="Z15" s="42">
        <f>SUM(J18,-J13)</f>
        <v>0</v>
      </c>
      <c r="AA15" s="76">
        <f>IF(V20&gt;0,1,0)</f>
        <v>0</v>
      </c>
      <c r="AB15">
        <f>IF(K22=0,0,IF(OR(K22=1,K22=2),1,2))</f>
        <v>0</v>
      </c>
      <c r="AC15">
        <f>AA15*AB15</f>
        <v>0</v>
      </c>
      <c r="AD15">
        <f>IF(AC15=1,1,0)</f>
        <v>0</v>
      </c>
      <c r="AE15">
        <f>IF(AC15=2,1,0)</f>
        <v>0</v>
      </c>
    </row>
    <row r="16" spans="1:31" ht="17.100000000000001" customHeight="1" x14ac:dyDescent="0.25">
      <c r="A16" s="79" t="s">
        <v>92</v>
      </c>
      <c r="B16" s="54" t="str">
        <f>IF(R13=0," ",IF(R14=0,R13,IF(R15=0,R14,IF(R16=0,R15,IF(R17=0,R16,IF(R18=0,R17,IF(R19=0,R18,R19)))))))</f>
        <v xml:space="preserve"> </v>
      </c>
      <c r="C16" s="43" t="str">
        <f t="shared" si="0"/>
        <v xml:space="preserve"> </v>
      </c>
      <c r="D16" s="43" t="str">
        <f t="shared" si="1"/>
        <v xml:space="preserve"> </v>
      </c>
      <c r="E16" s="79" t="s">
        <v>92</v>
      </c>
      <c r="F16" s="54" t="str">
        <f>IF(T13=0," ",IF(T14=0,T13,IF(T15=0,T14,IF(T16=0,T15,IF(T17=0,T16,IF(T18=0,T17,IF(T19=0,T18,T19)))))))</f>
        <v xml:space="preserve"> </v>
      </c>
      <c r="G16" s="43" t="str">
        <f t="shared" si="5"/>
        <v xml:space="preserve"> </v>
      </c>
      <c r="H16" s="43" t="str">
        <f t="shared" si="2"/>
        <v xml:space="preserve"> </v>
      </c>
      <c r="I16" s="79" t="s">
        <v>92</v>
      </c>
      <c r="J16" s="54" t="str">
        <f>IF(V13=0," ",IF(V14=0,V13,IF(V15=0,V14,IF(V16=0,V15,IF(V17=0,V16,IF(V18=0,V17,IF(V19=0,V18,V19)))))))</f>
        <v xml:space="preserve"> </v>
      </c>
      <c r="K16" s="43" t="str">
        <f>IF(U16=0," ",MINUTE(V16-U16)+HOUR(V16-U16)*60)</f>
        <v xml:space="preserve"> </v>
      </c>
      <c r="L16" s="43" t="str">
        <f t="shared" si="3"/>
        <v xml:space="preserve"> </v>
      </c>
      <c r="M16" s="79" t="s">
        <v>92</v>
      </c>
      <c r="N16" s="54" t="str">
        <f>IF(X13=0," ",IF(X14=0,X13,IF(X15=0,X14,IF(X16=0,X15,IF(X17=0,X16,IF(X18=0,X17,IF(X19=0,X18,X19)))))))</f>
        <v xml:space="preserve"> </v>
      </c>
      <c r="O16" s="43" t="str">
        <f t="shared" si="7"/>
        <v xml:space="preserve"> </v>
      </c>
      <c r="P16" s="63" t="str">
        <f t="shared" si="4"/>
        <v xml:space="preserve"> </v>
      </c>
      <c r="Q16" s="61"/>
      <c r="R16" s="61"/>
      <c r="S16" s="61"/>
      <c r="T16" s="61"/>
      <c r="U16" s="61"/>
      <c r="V16" s="61"/>
      <c r="W16" s="61"/>
      <c r="X16" s="61"/>
      <c r="Z16" s="42">
        <f>SUM(N18,-N13)</f>
        <v>0</v>
      </c>
      <c r="AA16" s="76">
        <f>IF(X20&gt;0,1,0)</f>
        <v>0</v>
      </c>
      <c r="AB16">
        <f>IF(O22=0,0,IF(OR(O22=1,O22=2),1,2))</f>
        <v>0</v>
      </c>
      <c r="AC16">
        <f>AA16*AB16</f>
        <v>0</v>
      </c>
      <c r="AD16">
        <f>IF(AC16=1,1,0)</f>
        <v>0</v>
      </c>
      <c r="AE16">
        <f>IF(AC16=2,1,0)</f>
        <v>0</v>
      </c>
    </row>
    <row r="17" spans="1:29" ht="17.100000000000001" customHeight="1" x14ac:dyDescent="0.25">
      <c r="A17" s="10" t="s">
        <v>96</v>
      </c>
      <c r="B17" s="13"/>
      <c r="C17" s="43" t="str">
        <f t="shared" si="0"/>
        <v xml:space="preserve"> </v>
      </c>
      <c r="D17" s="43" t="str">
        <f t="shared" si="1"/>
        <v xml:space="preserve"> </v>
      </c>
      <c r="E17" s="10" t="s">
        <v>96</v>
      </c>
      <c r="F17" s="13"/>
      <c r="G17" s="43" t="str">
        <f t="shared" si="5"/>
        <v xml:space="preserve"> </v>
      </c>
      <c r="H17" s="43" t="str">
        <f t="shared" si="2"/>
        <v xml:space="preserve"> </v>
      </c>
      <c r="I17" s="10" t="s">
        <v>96</v>
      </c>
      <c r="J17" s="13"/>
      <c r="K17" s="43" t="str">
        <f t="shared" si="6"/>
        <v xml:space="preserve"> </v>
      </c>
      <c r="L17" s="43" t="str">
        <f t="shared" si="3"/>
        <v xml:space="preserve"> </v>
      </c>
      <c r="M17" s="10" t="s">
        <v>96</v>
      </c>
      <c r="N17" s="13"/>
      <c r="O17" s="43" t="str">
        <f t="shared" si="7"/>
        <v xml:space="preserve"> </v>
      </c>
      <c r="P17" s="63" t="str">
        <f t="shared" si="4"/>
        <v xml:space="preserve"> </v>
      </c>
      <c r="Q17" s="61"/>
      <c r="R17" s="61"/>
      <c r="S17" s="61"/>
      <c r="T17" s="61"/>
      <c r="U17" s="61"/>
      <c r="V17" s="61"/>
      <c r="W17" s="61"/>
      <c r="X17" s="61"/>
    </row>
    <row r="18" spans="1:29" ht="17.100000000000001" customHeight="1" x14ac:dyDescent="0.25">
      <c r="A18" s="10" t="s">
        <v>18</v>
      </c>
      <c r="B18" s="13"/>
      <c r="C18" s="43" t="str">
        <f t="shared" si="0"/>
        <v xml:space="preserve"> </v>
      </c>
      <c r="D18" s="43" t="str">
        <f t="shared" si="1"/>
        <v xml:space="preserve"> </v>
      </c>
      <c r="E18" s="14" t="s">
        <v>18</v>
      </c>
      <c r="F18" s="13"/>
      <c r="G18" s="43" t="str">
        <f t="shared" si="5"/>
        <v xml:space="preserve"> </v>
      </c>
      <c r="H18" s="43" t="str">
        <f t="shared" si="2"/>
        <v xml:space="preserve"> </v>
      </c>
      <c r="I18" s="14" t="s">
        <v>18</v>
      </c>
      <c r="J18" s="13"/>
      <c r="K18" s="43" t="str">
        <f t="shared" si="6"/>
        <v xml:space="preserve"> </v>
      </c>
      <c r="L18" s="43" t="str">
        <f t="shared" si="3"/>
        <v xml:space="preserve"> </v>
      </c>
      <c r="M18" s="14" t="s">
        <v>18</v>
      </c>
      <c r="N18" s="13"/>
      <c r="O18" s="43" t="str">
        <f t="shared" si="7"/>
        <v xml:space="preserve"> </v>
      </c>
      <c r="P18" s="63" t="str">
        <f t="shared" si="4"/>
        <v xml:space="preserve"> </v>
      </c>
      <c r="Q18" s="61"/>
      <c r="R18" s="61"/>
      <c r="S18" s="61"/>
      <c r="T18" s="61"/>
      <c r="U18" s="61"/>
      <c r="V18" s="61"/>
      <c r="W18" s="61"/>
      <c r="X18" s="61"/>
    </row>
    <row r="19" spans="1:29" ht="17.100000000000001" customHeight="1" x14ac:dyDescent="0.25">
      <c r="A19" s="10" t="s">
        <v>19</v>
      </c>
      <c r="B19" s="36">
        <f>MINUTE(Z13)+HOUR(Z13)*60</f>
        <v>0</v>
      </c>
      <c r="C19" s="43" t="str">
        <f t="shared" si="0"/>
        <v xml:space="preserve"> </v>
      </c>
      <c r="D19" s="81"/>
      <c r="E19" s="14" t="s">
        <v>19</v>
      </c>
      <c r="F19" s="36">
        <f>MINUTE(Z14)+HOUR(Z14)*60</f>
        <v>0</v>
      </c>
      <c r="G19" s="43" t="str">
        <f t="shared" si="5"/>
        <v xml:space="preserve"> </v>
      </c>
      <c r="H19" s="43"/>
      <c r="I19" s="14" t="s">
        <v>19</v>
      </c>
      <c r="J19" s="36">
        <f>MINUTE(Z15)+HOUR(Z15)*60</f>
        <v>0</v>
      </c>
      <c r="K19" s="43" t="str">
        <f t="shared" si="6"/>
        <v xml:space="preserve"> </v>
      </c>
      <c r="L19" s="43"/>
      <c r="M19" s="14" t="s">
        <v>19</v>
      </c>
      <c r="N19" s="36">
        <f>MINUTE(Z16)+HOUR(Z16)*60</f>
        <v>0</v>
      </c>
      <c r="O19" s="43" t="str">
        <f t="shared" si="7"/>
        <v xml:space="preserve"> </v>
      </c>
      <c r="P19" s="63"/>
      <c r="Q19" s="61"/>
      <c r="R19" s="61"/>
      <c r="S19" s="61"/>
      <c r="T19" s="61"/>
      <c r="U19" s="61"/>
      <c r="V19" s="61"/>
      <c r="W19" s="61"/>
      <c r="X19" s="61"/>
    </row>
    <row r="20" spans="1:29" ht="17.100000000000001" customHeight="1" x14ac:dyDescent="0.2">
      <c r="A20" s="182" t="s">
        <v>95</v>
      </c>
      <c r="B20" s="183"/>
      <c r="C20" s="183"/>
      <c r="D20" s="83"/>
      <c r="E20" s="182" t="s">
        <v>95</v>
      </c>
      <c r="F20" s="183"/>
      <c r="G20" s="183"/>
      <c r="H20" s="83"/>
      <c r="I20" s="182" t="s">
        <v>95</v>
      </c>
      <c r="J20" s="183"/>
      <c r="K20" s="183"/>
      <c r="L20" s="83"/>
      <c r="M20" s="182" t="s">
        <v>95</v>
      </c>
      <c r="N20" s="183"/>
      <c r="O20" s="183"/>
      <c r="P20" s="83"/>
      <c r="Q20" s="68" t="s">
        <v>85</v>
      </c>
      <c r="R20" s="75"/>
      <c r="S20" s="68" t="s">
        <v>84</v>
      </c>
      <c r="T20" s="75"/>
      <c r="U20" s="68" t="s">
        <v>84</v>
      </c>
      <c r="V20" s="75"/>
      <c r="W20" s="68" t="s">
        <v>84</v>
      </c>
      <c r="X20" s="75"/>
      <c r="Z20">
        <f>IF(D20="x",1,0)</f>
        <v>0</v>
      </c>
      <c r="AA20">
        <f>IF(H20="x",1,0)</f>
        <v>0</v>
      </c>
      <c r="AB20">
        <f>IF(L20="x",1,0)</f>
        <v>0</v>
      </c>
      <c r="AC20">
        <f>IF(P20="x",1,0)</f>
        <v>0</v>
      </c>
    </row>
    <row r="21" spans="1:29" ht="17.100000000000001" customHeight="1" x14ac:dyDescent="0.25">
      <c r="A21" s="177" t="s">
        <v>43</v>
      </c>
      <c r="B21" s="173"/>
      <c r="C21" s="37">
        <f>SUM(C13:C19)</f>
        <v>0</v>
      </c>
      <c r="D21" s="82">
        <f>SUM(D13:D19)</f>
        <v>0</v>
      </c>
      <c r="E21" s="171" t="s">
        <v>43</v>
      </c>
      <c r="F21" s="173"/>
      <c r="G21" s="37">
        <f>SUM(G13:G19)</f>
        <v>0</v>
      </c>
      <c r="H21" s="38">
        <f>SUM(H13:H19)</f>
        <v>0</v>
      </c>
      <c r="I21" s="171" t="s">
        <v>43</v>
      </c>
      <c r="J21" s="173"/>
      <c r="K21" s="37">
        <f>SUM(K13:K19)</f>
        <v>0</v>
      </c>
      <c r="L21" s="38">
        <f>SUM(L13:L19)</f>
        <v>0</v>
      </c>
      <c r="M21" s="171" t="s">
        <v>43</v>
      </c>
      <c r="N21" s="173"/>
      <c r="O21" s="37">
        <f>SUM(O13:O19)</f>
        <v>0</v>
      </c>
      <c r="P21" s="64">
        <f>SUM(P13:P19)</f>
        <v>0</v>
      </c>
    </row>
    <row r="22" spans="1:29" ht="17.100000000000001" customHeight="1" x14ac:dyDescent="0.2">
      <c r="A22" s="177" t="s">
        <v>20</v>
      </c>
      <c r="B22" s="172"/>
      <c r="C22" s="241"/>
      <c r="D22" s="241"/>
      <c r="E22" s="171" t="s">
        <v>20</v>
      </c>
      <c r="F22" s="172"/>
      <c r="G22" s="241"/>
      <c r="H22" s="241"/>
      <c r="I22" s="171" t="s">
        <v>20</v>
      </c>
      <c r="J22" s="172"/>
      <c r="K22" s="241"/>
      <c r="L22" s="241"/>
      <c r="M22" s="171" t="s">
        <v>20</v>
      </c>
      <c r="N22" s="172"/>
      <c r="O22" s="241"/>
      <c r="P22" s="242"/>
      <c r="Q22" s="243" t="s">
        <v>66</v>
      </c>
      <c r="R22" s="244"/>
      <c r="S22" s="244"/>
      <c r="T22" s="244"/>
      <c r="U22" s="244"/>
    </row>
    <row r="23" spans="1:29" ht="16.5" customHeight="1" x14ac:dyDescent="0.25">
      <c r="A23" s="177" t="s">
        <v>6</v>
      </c>
      <c r="B23" s="172"/>
      <c r="C23" s="52" t="str">
        <f>IF(C21=0,"",IF(C21&lt;10,CONCATENATE(C22,0,0,C21),IF(C21&gt;99,CONCATENATE(C22,C21),CONCATENATE(C22,0,C21))))</f>
        <v/>
      </c>
      <c r="D23" s="15" t="s">
        <v>21</v>
      </c>
      <c r="E23" s="171" t="s">
        <v>6</v>
      </c>
      <c r="F23" s="172"/>
      <c r="G23" s="52" t="str">
        <f>IF(G21=0,"",IF(G21&lt;10,CONCATENATE(G22,0,0,G21),IF(G21&gt;99,CONCATENATE(G22,G21),CONCATENATE(G22,0,G21))))</f>
        <v/>
      </c>
      <c r="H23" s="15" t="s">
        <v>21</v>
      </c>
      <c r="I23" s="171" t="s">
        <v>6</v>
      </c>
      <c r="J23" s="172"/>
      <c r="K23" s="52" t="str">
        <f>IF(K21=0,"",IF(K21&lt;10,CONCATENATE(K22,0,0,K21),IF(K21&gt;99,CONCATENATE(K22,K21),CONCATENATE(K22,0,K21))))</f>
        <v/>
      </c>
      <c r="L23" s="15" t="s">
        <v>21</v>
      </c>
      <c r="M23" s="171" t="s">
        <v>6</v>
      </c>
      <c r="N23" s="172"/>
      <c r="O23" s="52" t="str">
        <f>IF(O21=0,"",IF(O21&lt;10,CONCATENATE(O22,0,0,O21),IF(O21&gt;99,CONCATENATE(O22,O21),CONCATENATE(O22,0,O21))))</f>
        <v/>
      </c>
      <c r="P23" s="19" t="s">
        <v>21</v>
      </c>
    </row>
    <row r="24" spans="1:29" ht="17.25" customHeight="1" x14ac:dyDescent="0.25">
      <c r="A24" s="254" t="s">
        <v>83</v>
      </c>
      <c r="B24" s="255"/>
      <c r="C24" s="255"/>
      <c r="D24" s="256"/>
      <c r="E24" s="247" t="s">
        <v>44</v>
      </c>
      <c r="F24" s="248"/>
      <c r="G24" s="249"/>
      <c r="H24" s="253"/>
      <c r="I24" s="245"/>
      <c r="J24" s="245"/>
      <c r="K24" s="245"/>
      <c r="L24" s="260" t="s">
        <v>48</v>
      </c>
      <c r="M24" s="260"/>
      <c r="N24" s="260"/>
      <c r="O24" s="260"/>
      <c r="P24" s="39">
        <f>SUM(Z13,Z14,Z15,Z16)</f>
        <v>0</v>
      </c>
    </row>
    <row r="25" spans="1:29" ht="13.9" customHeight="1" x14ac:dyDescent="0.25">
      <c r="A25" s="257"/>
      <c r="B25" s="258"/>
      <c r="C25" s="258"/>
      <c r="D25" s="259"/>
      <c r="E25" s="250"/>
      <c r="F25" s="251"/>
      <c r="G25" s="252"/>
      <c r="H25" s="253"/>
      <c r="I25" s="245"/>
      <c r="J25" s="245"/>
      <c r="K25" s="245"/>
      <c r="L25" s="260" t="s">
        <v>49</v>
      </c>
      <c r="M25" s="260"/>
      <c r="N25" s="260"/>
      <c r="O25" s="260"/>
      <c r="P25" s="40">
        <f>SUM(B19)+(F19)+(J19)+(N19)</f>
        <v>0</v>
      </c>
    </row>
    <row r="26" spans="1:29" x14ac:dyDescent="0.2">
      <c r="A26" s="266"/>
      <c r="B26" s="267"/>
      <c r="C26" s="268"/>
      <c r="D26" s="20" t="s">
        <v>8</v>
      </c>
      <c r="E26" s="22" t="s">
        <v>30</v>
      </c>
      <c r="F26" s="263"/>
      <c r="G26" s="264"/>
      <c r="H26" s="264"/>
      <c r="I26" s="264"/>
      <c r="J26" s="264"/>
      <c r="K26" s="264"/>
      <c r="L26" s="264"/>
      <c r="M26" s="264"/>
      <c r="N26" s="264"/>
      <c r="O26" s="264"/>
      <c r="P26" s="265"/>
    </row>
    <row r="27" spans="1:29" ht="17.100000000000001" customHeight="1" x14ac:dyDescent="0.2">
      <c r="A27" s="261" t="s">
        <v>7</v>
      </c>
      <c r="B27" s="187"/>
      <c r="C27" s="262"/>
      <c r="D27" s="23" t="s">
        <v>9</v>
      </c>
      <c r="E27" s="24" t="s">
        <v>81</v>
      </c>
      <c r="F27" s="186" t="s">
        <v>13</v>
      </c>
      <c r="G27" s="187"/>
      <c r="H27" s="187"/>
      <c r="I27" s="187"/>
      <c r="J27" s="187"/>
      <c r="K27" s="187"/>
      <c r="L27" s="187"/>
      <c r="M27" s="187"/>
      <c r="N27" s="187"/>
      <c r="O27" s="187"/>
      <c r="P27" s="188"/>
      <c r="Q27" s="184" t="s">
        <v>68</v>
      </c>
      <c r="R27" s="185"/>
      <c r="S27" s="185"/>
      <c r="T27" s="185"/>
    </row>
    <row r="28" spans="1:29" ht="28.5" customHeight="1" x14ac:dyDescent="0.25">
      <c r="A28" s="155" t="s">
        <v>72</v>
      </c>
      <c r="B28" s="156"/>
      <c r="C28" s="157"/>
      <c r="D28" s="2"/>
      <c r="E28" s="5"/>
      <c r="F28" s="21"/>
      <c r="G28" s="161"/>
      <c r="H28" s="161"/>
      <c r="I28" s="161"/>
      <c r="J28" s="161"/>
      <c r="K28" s="161"/>
      <c r="L28" s="161"/>
      <c r="M28" s="161"/>
      <c r="N28" s="161"/>
      <c r="O28" s="161"/>
      <c r="P28" s="189"/>
      <c r="Q28" s="53" t="str">
        <f>IF(D28="K","",IF(D28&gt;5,"FEL",""))</f>
        <v/>
      </c>
      <c r="R28" s="53"/>
    </row>
    <row r="29" spans="1:29" ht="28.5" customHeight="1" x14ac:dyDescent="0.25">
      <c r="A29" s="155" t="s">
        <v>73</v>
      </c>
      <c r="B29" s="156"/>
      <c r="C29" s="157"/>
      <c r="D29" s="2"/>
      <c r="E29" s="5"/>
      <c r="F29" s="153"/>
      <c r="G29" s="100"/>
      <c r="H29" s="100"/>
      <c r="I29" s="100"/>
      <c r="J29" s="100"/>
      <c r="K29" s="100"/>
      <c r="L29" s="100"/>
      <c r="M29" s="100"/>
      <c r="N29" s="100"/>
      <c r="O29" s="100"/>
      <c r="P29" s="154"/>
      <c r="Q29" s="53"/>
      <c r="R29" s="53"/>
      <c r="S29" s="76"/>
    </row>
    <row r="30" spans="1:29" ht="28.5" customHeight="1" thickBot="1" x14ac:dyDescent="0.3">
      <c r="A30" s="155" t="s">
        <v>74</v>
      </c>
      <c r="B30" s="156"/>
      <c r="C30" s="157"/>
      <c r="D30" s="2"/>
      <c r="E30" s="5"/>
      <c r="F30" s="153"/>
      <c r="G30" s="217"/>
      <c r="H30" s="100"/>
      <c r="I30" s="100"/>
      <c r="J30" s="100"/>
      <c r="K30" s="100"/>
      <c r="L30" s="100"/>
      <c r="M30" s="100"/>
      <c r="N30" s="100"/>
      <c r="O30" s="100"/>
      <c r="P30" s="218"/>
      <c r="Q30" s="53" t="str">
        <f t="shared" ref="Q30:Q36" si="8">IF(D30="K","",IF(D30&gt;5,"FEL",""))</f>
        <v/>
      </c>
      <c r="R30" s="1"/>
      <c r="S30" s="76"/>
    </row>
    <row r="31" spans="1:29" ht="28.5" customHeight="1" thickBot="1" x14ac:dyDescent="0.3">
      <c r="A31" s="155" t="s">
        <v>75</v>
      </c>
      <c r="B31" s="156"/>
      <c r="C31" s="157"/>
      <c r="D31" s="2"/>
      <c r="E31" s="5"/>
      <c r="F31" s="77" t="s">
        <v>91</v>
      </c>
      <c r="G31" s="78" t="str">
        <f>IF(SUM(AE13:AE16)=0,"",SUM(AE13*R20+AE14*T20+AE15*V20+AE16*X20)/SUM(AE13:AE16))</f>
        <v/>
      </c>
      <c r="H31" s="99"/>
      <c r="I31" s="100"/>
      <c r="J31" s="100"/>
      <c r="K31" s="100"/>
      <c r="L31" s="100"/>
      <c r="M31" s="100"/>
      <c r="N31" s="101"/>
      <c r="O31" s="77" t="s">
        <v>90</v>
      </c>
      <c r="P31" s="78" t="str">
        <f>IF(SUM(AD13:AD16)=0,"",SUM(AD13*R20+AD14*T20+AD15*V20+AD16*X20)/SUM(AD13:AD16))</f>
        <v/>
      </c>
      <c r="Q31" s="53" t="str">
        <f t="shared" si="8"/>
        <v/>
      </c>
      <c r="R31" s="80"/>
    </row>
    <row r="32" spans="1:29" ht="28.5" customHeight="1" x14ac:dyDescent="0.25">
      <c r="A32" s="155" t="s">
        <v>76</v>
      </c>
      <c r="B32" s="156"/>
      <c r="C32" s="157"/>
      <c r="D32" s="2"/>
      <c r="E32" s="5"/>
      <c r="F32" s="246"/>
      <c r="G32" s="219"/>
      <c r="H32" s="219"/>
      <c r="I32" s="219"/>
      <c r="J32" s="219"/>
      <c r="K32" s="219"/>
      <c r="L32" s="219"/>
      <c r="M32" s="219"/>
      <c r="N32" s="219"/>
      <c r="O32" s="219"/>
      <c r="P32" s="220"/>
      <c r="Q32" s="53" t="str">
        <f t="shared" si="8"/>
        <v/>
      </c>
    </row>
    <row r="33" spans="1:17" ht="28.5" customHeight="1" x14ac:dyDescent="0.25">
      <c r="A33" s="155" t="s">
        <v>77</v>
      </c>
      <c r="B33" s="156"/>
      <c r="C33" s="157"/>
      <c r="D33" s="2"/>
      <c r="E33" s="5"/>
      <c r="F33" s="153"/>
      <c r="G33" s="100"/>
      <c r="H33" s="100"/>
      <c r="I33" s="100"/>
      <c r="J33" s="100"/>
      <c r="K33" s="100"/>
      <c r="L33" s="100"/>
      <c r="M33" s="100"/>
      <c r="N33" s="100"/>
      <c r="O33" s="100"/>
      <c r="P33" s="154"/>
      <c r="Q33" s="53" t="str">
        <f t="shared" si="8"/>
        <v/>
      </c>
    </row>
    <row r="34" spans="1:17" ht="28.5" customHeight="1" x14ac:dyDescent="0.25">
      <c r="A34" s="155" t="s">
        <v>78</v>
      </c>
      <c r="B34" s="156"/>
      <c r="C34" s="157"/>
      <c r="D34" s="2"/>
      <c r="E34" s="5"/>
      <c r="F34" s="21"/>
      <c r="G34" s="161"/>
      <c r="H34" s="162"/>
      <c r="I34" s="162"/>
      <c r="J34" s="162"/>
      <c r="K34" s="162"/>
      <c r="L34" s="162"/>
      <c r="M34" s="162"/>
      <c r="N34" s="162"/>
      <c r="O34" s="162"/>
      <c r="P34" s="163"/>
      <c r="Q34" s="53" t="str">
        <f t="shared" si="8"/>
        <v/>
      </c>
    </row>
    <row r="35" spans="1:17" ht="28.5" customHeight="1" x14ac:dyDescent="0.25">
      <c r="A35" s="155" t="s">
        <v>80</v>
      </c>
      <c r="B35" s="156"/>
      <c r="C35" s="157"/>
      <c r="D35" s="4"/>
      <c r="E35" s="6"/>
      <c r="F35" s="153"/>
      <c r="G35" s="100"/>
      <c r="H35" s="100"/>
      <c r="I35" s="100"/>
      <c r="J35" s="100"/>
      <c r="K35" s="100"/>
      <c r="L35" s="100"/>
      <c r="M35" s="100"/>
      <c r="N35" s="100"/>
      <c r="O35" s="100"/>
      <c r="P35" s="154"/>
      <c r="Q35" s="53" t="str">
        <f t="shared" si="8"/>
        <v/>
      </c>
    </row>
    <row r="36" spans="1:17" ht="28.5" customHeight="1" x14ac:dyDescent="0.25">
      <c r="A36" s="155" t="s">
        <v>79</v>
      </c>
      <c r="B36" s="156"/>
      <c r="C36" s="157"/>
      <c r="D36" s="4"/>
      <c r="E36" s="6"/>
      <c r="F36" s="153"/>
      <c r="G36" s="100"/>
      <c r="H36" s="100"/>
      <c r="I36" s="100"/>
      <c r="J36" s="100"/>
      <c r="K36" s="100"/>
      <c r="L36" s="100"/>
      <c r="M36" s="100"/>
      <c r="N36" s="100"/>
      <c r="O36" s="100"/>
      <c r="P36" s="154"/>
      <c r="Q36" s="53" t="str">
        <f t="shared" si="8"/>
        <v/>
      </c>
    </row>
    <row r="37" spans="1:17" ht="28.5" customHeight="1" x14ac:dyDescent="0.2">
      <c r="A37" s="164"/>
      <c r="B37" s="165"/>
      <c r="C37" s="166"/>
      <c r="D37" s="51">
        <f>SUM(D28:D36)</f>
        <v>0</v>
      </c>
      <c r="E37" s="51">
        <f>SUM(E28:E36)</f>
        <v>0</v>
      </c>
      <c r="F37" s="158"/>
      <c r="G37" s="159"/>
      <c r="H37" s="159"/>
      <c r="I37" s="159"/>
      <c r="J37" s="159"/>
      <c r="K37" s="159"/>
      <c r="L37" s="159"/>
      <c r="M37" s="159"/>
      <c r="N37" s="159"/>
      <c r="O37" s="159"/>
      <c r="P37" s="160"/>
      <c r="Q37" s="1"/>
    </row>
    <row r="38" spans="1:17" ht="15" customHeight="1" thickBot="1" x14ac:dyDescent="0.25">
      <c r="A38" s="11" t="s">
        <v>24</v>
      </c>
      <c r="B38" s="44"/>
      <c r="C38" s="44"/>
      <c r="D38" s="44"/>
      <c r="E38" s="44"/>
      <c r="F38" s="44"/>
      <c r="G38" s="45"/>
      <c r="H38" s="169" t="s">
        <v>25</v>
      </c>
      <c r="I38" s="170"/>
      <c r="J38" s="170"/>
      <c r="K38" s="3"/>
      <c r="L38" s="3"/>
      <c r="M38" s="167" t="s">
        <v>93</v>
      </c>
      <c r="N38" s="168"/>
      <c r="O38" s="84">
        <f>SUM(Z20:AC20)</f>
        <v>0</v>
      </c>
      <c r="P38" s="85" t="s">
        <v>94</v>
      </c>
      <c r="Q38" s="1"/>
    </row>
    <row r="39" spans="1:17" ht="15" customHeight="1" x14ac:dyDescent="0.2">
      <c r="A39" s="148" t="s">
        <v>51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50"/>
      <c r="Q39" s="1"/>
    </row>
    <row r="40" spans="1:17" ht="15" customHeight="1" x14ac:dyDescent="0.2">
      <c r="A40" s="142" t="s">
        <v>52</v>
      </c>
      <c r="B40" s="134"/>
      <c r="C40" s="133" t="s">
        <v>26</v>
      </c>
      <c r="D40" s="134"/>
      <c r="E40" s="133" t="s">
        <v>15</v>
      </c>
      <c r="F40" s="151"/>
      <c r="G40" s="133" t="s">
        <v>23</v>
      </c>
      <c r="H40" s="134"/>
      <c r="I40" s="133" t="s">
        <v>45</v>
      </c>
      <c r="J40" s="134"/>
      <c r="K40" s="133" t="s">
        <v>46</v>
      </c>
      <c r="L40" s="134"/>
      <c r="M40" s="133" t="s">
        <v>47</v>
      </c>
      <c r="N40" s="134"/>
      <c r="O40" s="146" t="s">
        <v>82</v>
      </c>
      <c r="P40" s="147"/>
      <c r="Q40" s="1"/>
    </row>
    <row r="41" spans="1:17" ht="15" customHeight="1" x14ac:dyDescent="0.2">
      <c r="A41" s="145"/>
      <c r="B41" s="109"/>
      <c r="C41" s="107"/>
      <c r="D41" s="109"/>
      <c r="E41" s="107"/>
      <c r="F41" s="109"/>
      <c r="G41" s="107"/>
      <c r="H41" s="108"/>
      <c r="I41" s="107"/>
      <c r="J41" s="109"/>
      <c r="K41" s="107"/>
      <c r="L41" s="108"/>
      <c r="M41" s="152"/>
      <c r="N41" s="152"/>
      <c r="O41" s="108"/>
      <c r="P41" s="144"/>
      <c r="Q41" s="1"/>
    </row>
    <row r="42" spans="1:17" ht="15" customHeight="1" x14ac:dyDescent="0.2">
      <c r="A42" s="141"/>
      <c r="B42" s="136"/>
      <c r="C42" s="135"/>
      <c r="D42" s="136"/>
      <c r="E42" s="110"/>
      <c r="F42" s="111"/>
      <c r="G42" s="110"/>
      <c r="H42" s="112"/>
      <c r="I42" s="110"/>
      <c r="J42" s="111"/>
      <c r="K42" s="110"/>
      <c r="L42" s="112"/>
      <c r="M42" s="143"/>
      <c r="N42" s="143"/>
      <c r="O42" s="112"/>
      <c r="P42" s="132"/>
      <c r="Q42" s="1"/>
    </row>
    <row r="43" spans="1:17" ht="12.95" customHeight="1" x14ac:dyDescent="0.2">
      <c r="A43" s="113" t="s">
        <v>27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5"/>
      <c r="Q43" s="1"/>
    </row>
    <row r="44" spans="1:17" ht="13.15" customHeight="1" x14ac:dyDescent="0.2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7"/>
      <c r="Q44" s="1"/>
    </row>
    <row r="45" spans="1:17" ht="13.15" customHeight="1" x14ac:dyDescent="0.2">
      <c r="A45" s="128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30"/>
      <c r="Q45" s="1"/>
    </row>
    <row r="46" spans="1:17" ht="13.15" customHeight="1" x14ac:dyDescent="0.2">
      <c r="A46" s="128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0"/>
      <c r="Q46" s="1"/>
    </row>
    <row r="47" spans="1:17" ht="13.15" customHeight="1" x14ac:dyDescent="0.2">
      <c r="A47" s="128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0"/>
      <c r="Q47" s="1"/>
    </row>
    <row r="48" spans="1:17" ht="13.15" customHeight="1" x14ac:dyDescent="0.2">
      <c r="A48" s="128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0"/>
      <c r="Q48" s="1"/>
    </row>
    <row r="49" spans="1:17" ht="13.15" customHeight="1" x14ac:dyDescent="0.2">
      <c r="A49" s="128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0"/>
      <c r="Q49" s="1"/>
    </row>
    <row r="50" spans="1:17" ht="13.15" customHeight="1" x14ac:dyDescent="0.2">
      <c r="A50" s="128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0"/>
      <c r="Q50" s="1"/>
    </row>
    <row r="51" spans="1:17" ht="13.15" customHeight="1" x14ac:dyDescent="0.2">
      <c r="A51" s="128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0"/>
      <c r="Q51" s="1"/>
    </row>
    <row r="52" spans="1:17" ht="13.15" customHeight="1" x14ac:dyDescent="0.2">
      <c r="A52" s="128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0"/>
      <c r="Q52" s="1"/>
    </row>
    <row r="53" spans="1:17" ht="13.15" customHeight="1" x14ac:dyDescent="0.2">
      <c r="A53" s="128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0"/>
      <c r="Q53" s="1"/>
    </row>
    <row r="54" spans="1:17" ht="13.15" customHeight="1" x14ac:dyDescent="0.2">
      <c r="A54" s="128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0"/>
      <c r="Q54" s="1"/>
    </row>
    <row r="55" spans="1:17" ht="13.15" customHeight="1" x14ac:dyDescent="0.2">
      <c r="A55" s="128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0"/>
    </row>
    <row r="56" spans="1:17" ht="13.15" customHeight="1" x14ac:dyDescent="0.2">
      <c r="A56" s="128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0"/>
    </row>
    <row r="57" spans="1:17" ht="13.15" customHeight="1" x14ac:dyDescent="0.2">
      <c r="A57" s="128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30"/>
    </row>
    <row r="58" spans="1:17" x14ac:dyDescent="0.2">
      <c r="A58" s="137" t="s">
        <v>69</v>
      </c>
      <c r="B58" s="138"/>
      <c r="C58" s="138"/>
      <c r="D58" s="138"/>
      <c r="E58" s="138"/>
      <c r="F58" s="138"/>
      <c r="G58" s="138"/>
      <c r="H58" s="139"/>
      <c r="I58" s="123" t="s">
        <v>53</v>
      </c>
      <c r="J58" s="123"/>
      <c r="K58" s="123"/>
      <c r="L58" s="123"/>
      <c r="M58" s="123"/>
      <c r="N58" s="123"/>
      <c r="O58" s="123"/>
      <c r="P58" s="124"/>
    </row>
    <row r="59" spans="1:17" ht="18" x14ac:dyDescent="0.25">
      <c r="A59" s="121"/>
      <c r="B59" s="122"/>
      <c r="C59" s="122"/>
      <c r="D59" s="122"/>
      <c r="E59" s="122"/>
      <c r="F59" s="122"/>
      <c r="G59" s="122"/>
      <c r="H59" s="122"/>
      <c r="I59" s="94"/>
      <c r="J59" s="95"/>
      <c r="K59" s="95"/>
      <c r="L59" s="95"/>
      <c r="M59" s="95"/>
      <c r="N59" s="95"/>
      <c r="O59" s="95"/>
      <c r="P59" s="96"/>
    </row>
    <row r="60" spans="1:17" x14ac:dyDescent="0.2">
      <c r="A60" s="118" t="s">
        <v>58</v>
      </c>
      <c r="B60" s="119"/>
      <c r="C60" s="119"/>
      <c r="D60" s="119"/>
      <c r="E60" s="119"/>
      <c r="F60" s="119"/>
      <c r="G60" s="119"/>
      <c r="H60" s="120"/>
      <c r="I60" s="118" t="s">
        <v>10</v>
      </c>
      <c r="J60" s="119"/>
      <c r="K60" s="119"/>
      <c r="L60" s="119"/>
      <c r="M60" s="119"/>
      <c r="N60" s="119"/>
      <c r="O60" s="119"/>
      <c r="P60" s="120"/>
    </row>
    <row r="61" spans="1:17" ht="15" customHeight="1" x14ac:dyDescent="0.2">
      <c r="A61" s="140" t="s">
        <v>59</v>
      </c>
      <c r="B61" s="97"/>
      <c r="C61" s="97" t="s">
        <v>61</v>
      </c>
      <c r="D61" s="97"/>
      <c r="E61" s="97" t="s">
        <v>62</v>
      </c>
      <c r="F61" s="97"/>
      <c r="G61" s="97" t="s">
        <v>63</v>
      </c>
      <c r="H61" s="98"/>
      <c r="I61" s="140" t="s">
        <v>59</v>
      </c>
      <c r="J61" s="97"/>
      <c r="K61" s="97" t="s">
        <v>61</v>
      </c>
      <c r="L61" s="97"/>
      <c r="M61" s="97" t="s">
        <v>62</v>
      </c>
      <c r="N61" s="97"/>
      <c r="O61" s="97" t="s">
        <v>63</v>
      </c>
      <c r="P61" s="98"/>
    </row>
    <row r="62" spans="1:17" ht="13.5" customHeight="1" x14ac:dyDescent="0.2">
      <c r="A62" s="7" t="s">
        <v>64</v>
      </c>
      <c r="B62" s="8" t="s">
        <v>60</v>
      </c>
      <c r="C62" s="8" t="s">
        <v>64</v>
      </c>
      <c r="D62" s="8" t="s">
        <v>60</v>
      </c>
      <c r="E62" s="8" t="s">
        <v>64</v>
      </c>
      <c r="F62" s="8" t="s">
        <v>60</v>
      </c>
      <c r="G62" s="8" t="s">
        <v>64</v>
      </c>
      <c r="H62" s="46" t="s">
        <v>60</v>
      </c>
      <c r="I62" s="7" t="s">
        <v>64</v>
      </c>
      <c r="J62" s="8" t="s">
        <v>60</v>
      </c>
      <c r="K62" s="8" t="s">
        <v>64</v>
      </c>
      <c r="L62" s="8" t="s">
        <v>60</v>
      </c>
      <c r="M62" s="8" t="s">
        <v>64</v>
      </c>
      <c r="N62" s="8" t="s">
        <v>60</v>
      </c>
      <c r="O62" s="8" t="s">
        <v>64</v>
      </c>
      <c r="P62" s="46" t="s">
        <v>60</v>
      </c>
    </row>
    <row r="63" spans="1:17" ht="12.75" customHeight="1" x14ac:dyDescent="0.2">
      <c r="A63" s="69"/>
      <c r="B63" s="70"/>
      <c r="C63" s="70"/>
      <c r="D63" s="70"/>
      <c r="E63" s="70"/>
      <c r="F63" s="70"/>
      <c r="G63" s="71"/>
      <c r="H63" s="72"/>
      <c r="I63" s="69"/>
      <c r="J63" s="70"/>
      <c r="K63" s="70"/>
      <c r="L63" s="70"/>
      <c r="M63" s="70"/>
      <c r="N63" s="70"/>
      <c r="O63" s="67"/>
      <c r="P63" s="72"/>
    </row>
    <row r="64" spans="1:17" ht="17.25" customHeight="1" thickBot="1" x14ac:dyDescent="0.25">
      <c r="A64" s="105" t="s">
        <v>29</v>
      </c>
      <c r="B64" s="106"/>
      <c r="C64" s="50"/>
      <c r="D64" s="48"/>
      <c r="E64" s="48"/>
      <c r="F64" s="57"/>
      <c r="G64" s="116"/>
      <c r="H64" s="117"/>
      <c r="I64" s="105" t="s">
        <v>29</v>
      </c>
      <c r="J64" s="106"/>
      <c r="K64" s="50"/>
      <c r="L64" s="48"/>
      <c r="M64" s="48"/>
      <c r="N64" s="48"/>
      <c r="O64" s="116"/>
      <c r="P64" s="117"/>
    </row>
    <row r="65" spans="1:16" ht="16.5" customHeight="1" x14ac:dyDescent="0.2">
      <c r="A65" s="49" t="s">
        <v>28</v>
      </c>
      <c r="B65" s="47"/>
      <c r="C65" s="47"/>
      <c r="D65" s="56"/>
      <c r="E65" s="90"/>
      <c r="F65" s="91"/>
      <c r="G65" s="66" t="s">
        <v>65</v>
      </c>
      <c r="H65" s="59">
        <f>D37</f>
        <v>0</v>
      </c>
      <c r="I65" s="92" t="s">
        <v>71</v>
      </c>
      <c r="J65" s="93"/>
      <c r="K65" s="55"/>
      <c r="L65" s="60"/>
      <c r="M65" s="90"/>
      <c r="N65" s="104"/>
      <c r="O65" s="58" t="s">
        <v>65</v>
      </c>
      <c r="P65" s="59">
        <f>E37</f>
        <v>0</v>
      </c>
    </row>
    <row r="66" spans="1:16" ht="22.15" customHeight="1" thickBot="1" x14ac:dyDescent="0.25">
      <c r="A66" s="73" t="s">
        <v>11</v>
      </c>
      <c r="B66" s="86"/>
      <c r="C66" s="87"/>
      <c r="D66" s="87"/>
      <c r="E66" s="88"/>
      <c r="F66" s="88"/>
      <c r="G66" s="89"/>
      <c r="H66" s="89"/>
      <c r="I66" s="74" t="s">
        <v>12</v>
      </c>
      <c r="J66" s="102"/>
      <c r="K66" s="102"/>
      <c r="L66" s="102"/>
      <c r="M66" s="102"/>
      <c r="N66" s="102"/>
      <c r="O66" s="102"/>
      <c r="P66" s="103"/>
    </row>
  </sheetData>
  <sheetProtection sheet="1" objects="1" scenarios="1"/>
  <mergeCells count="136">
    <mergeCell ref="I24:K25"/>
    <mergeCell ref="A32:C32"/>
    <mergeCell ref="F32:P32"/>
    <mergeCell ref="A31:C31"/>
    <mergeCell ref="E24:G25"/>
    <mergeCell ref="F29:P29"/>
    <mergeCell ref="H24:H25"/>
    <mergeCell ref="F30:P30"/>
    <mergeCell ref="A24:D25"/>
    <mergeCell ref="L24:O24"/>
    <mergeCell ref="L25:O25"/>
    <mergeCell ref="A30:C30"/>
    <mergeCell ref="A28:C28"/>
    <mergeCell ref="A27:C27"/>
    <mergeCell ref="F26:P26"/>
    <mergeCell ref="A29:C29"/>
    <mergeCell ref="A26:C26"/>
    <mergeCell ref="A3:F3"/>
    <mergeCell ref="B6:H6"/>
    <mergeCell ref="A4:J4"/>
    <mergeCell ref="A9:D9"/>
    <mergeCell ref="E9:J9"/>
    <mergeCell ref="E10:J10"/>
    <mergeCell ref="A10:D10"/>
    <mergeCell ref="AB12:AC12"/>
    <mergeCell ref="C22:D22"/>
    <mergeCell ref="O22:P22"/>
    <mergeCell ref="K22:L22"/>
    <mergeCell ref="I22:J22"/>
    <mergeCell ref="G22:H22"/>
    <mergeCell ref="Q22:U22"/>
    <mergeCell ref="Q27:T27"/>
    <mergeCell ref="F27:P27"/>
    <mergeCell ref="A21:B21"/>
    <mergeCell ref="A23:B23"/>
    <mergeCell ref="G28:P28"/>
    <mergeCell ref="A2:P2"/>
    <mergeCell ref="M9:P9"/>
    <mergeCell ref="M10:P10"/>
    <mergeCell ref="J7:P7"/>
    <mergeCell ref="A5:J5"/>
    <mergeCell ref="E7:H7"/>
    <mergeCell ref="B8:H8"/>
    <mergeCell ref="K9:L10"/>
    <mergeCell ref="J6:P6"/>
    <mergeCell ref="H3:I3"/>
    <mergeCell ref="B7:C7"/>
    <mergeCell ref="N8:P8"/>
    <mergeCell ref="J8:L8"/>
    <mergeCell ref="K3:N3"/>
    <mergeCell ref="K4:L4"/>
    <mergeCell ref="K5:L5"/>
    <mergeCell ref="N4:P5"/>
    <mergeCell ref="A11:D11"/>
    <mergeCell ref="E23:F23"/>
    <mergeCell ref="M23:N23"/>
    <mergeCell ref="I23:J23"/>
    <mergeCell ref="M22:N22"/>
    <mergeCell ref="E22:F22"/>
    <mergeCell ref="I21:J21"/>
    <mergeCell ref="Q11:X11"/>
    <mergeCell ref="S12:T12"/>
    <mergeCell ref="E21:F21"/>
    <mergeCell ref="A22:B22"/>
    <mergeCell ref="M21:N21"/>
    <mergeCell ref="F11:P11"/>
    <mergeCell ref="W12:X12"/>
    <mergeCell ref="U12:V12"/>
    <mergeCell ref="Q12:R12"/>
    <mergeCell ref="A20:C20"/>
    <mergeCell ref="E20:G20"/>
    <mergeCell ref="I20:K20"/>
    <mergeCell ref="M20:O20"/>
    <mergeCell ref="A39:P39"/>
    <mergeCell ref="E40:F40"/>
    <mergeCell ref="M41:N41"/>
    <mergeCell ref="F33:P33"/>
    <mergeCell ref="A33:C33"/>
    <mergeCell ref="A36:C36"/>
    <mergeCell ref="F37:P37"/>
    <mergeCell ref="I40:J40"/>
    <mergeCell ref="E41:F41"/>
    <mergeCell ref="A34:C34"/>
    <mergeCell ref="G34:P34"/>
    <mergeCell ref="A37:C37"/>
    <mergeCell ref="F36:P36"/>
    <mergeCell ref="M38:N38"/>
    <mergeCell ref="H38:J38"/>
    <mergeCell ref="A35:C35"/>
    <mergeCell ref="F35:P35"/>
    <mergeCell ref="A44:P57"/>
    <mergeCell ref="O42:P42"/>
    <mergeCell ref="K40:L40"/>
    <mergeCell ref="C42:D42"/>
    <mergeCell ref="G61:H61"/>
    <mergeCell ref="A58:H58"/>
    <mergeCell ref="A61:B61"/>
    <mergeCell ref="C61:D61"/>
    <mergeCell ref="I61:J61"/>
    <mergeCell ref="K61:L61"/>
    <mergeCell ref="A42:B42"/>
    <mergeCell ref="M40:N40"/>
    <mergeCell ref="A40:B40"/>
    <mergeCell ref="M42:N42"/>
    <mergeCell ref="K42:L42"/>
    <mergeCell ref="C41:D41"/>
    <mergeCell ref="O41:P41"/>
    <mergeCell ref="A41:B41"/>
    <mergeCell ref="K41:L41"/>
    <mergeCell ref="G40:H40"/>
    <mergeCell ref="O40:P40"/>
    <mergeCell ref="C40:D40"/>
    <mergeCell ref="B66:H66"/>
    <mergeCell ref="E65:F65"/>
    <mergeCell ref="I65:J65"/>
    <mergeCell ref="I59:P59"/>
    <mergeCell ref="O61:P61"/>
    <mergeCell ref="H31:N31"/>
    <mergeCell ref="J66:P66"/>
    <mergeCell ref="M61:N61"/>
    <mergeCell ref="M65:N65"/>
    <mergeCell ref="A64:B64"/>
    <mergeCell ref="I64:J64"/>
    <mergeCell ref="G41:H41"/>
    <mergeCell ref="I41:J41"/>
    <mergeCell ref="E42:F42"/>
    <mergeCell ref="G42:H42"/>
    <mergeCell ref="I42:J42"/>
    <mergeCell ref="A43:P43"/>
    <mergeCell ref="E61:F61"/>
    <mergeCell ref="G64:H64"/>
    <mergeCell ref="O64:P64"/>
    <mergeCell ref="I60:P60"/>
    <mergeCell ref="A60:H60"/>
    <mergeCell ref="A59:H59"/>
    <mergeCell ref="I58:P58"/>
  </mergeCells>
  <phoneticPr fontId="1" type="noConversion"/>
  <pageMargins left="0.62" right="0.31496062992125984" top="0.49" bottom="0.19685039370078741" header="0" footer="0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247650</xdr:colOff>
                    <xdr:row>2</xdr:row>
                    <xdr:rowOff>228600</xdr:rowOff>
                  </from>
                  <to>
                    <xdr:col>12</xdr:col>
                    <xdr:colOff>171450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10</xdr:col>
                    <xdr:colOff>247650</xdr:colOff>
                    <xdr:row>4</xdr:row>
                    <xdr:rowOff>28575</xdr:rowOff>
                  </from>
                  <to>
                    <xdr:col>11</xdr:col>
                    <xdr:colOff>352425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285750</xdr:colOff>
                    <xdr:row>10</xdr:row>
                    <xdr:rowOff>28575</xdr:rowOff>
                  </from>
                  <to>
                    <xdr:col>3</xdr:col>
                    <xdr:colOff>485775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10</xdr:col>
                    <xdr:colOff>123825</xdr:colOff>
                    <xdr:row>36</xdr:row>
                    <xdr:rowOff>352425</xdr:rowOff>
                  </from>
                  <to>
                    <xdr:col>11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11</xdr:col>
                    <xdr:colOff>85725</xdr:colOff>
                    <xdr:row>36</xdr:row>
                    <xdr:rowOff>352425</xdr:rowOff>
                  </from>
                  <to>
                    <xdr:col>11</xdr:col>
                    <xdr:colOff>400050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238125</xdr:colOff>
                    <xdr:row>10</xdr:row>
                    <xdr:rowOff>0</xdr:rowOff>
                  </from>
                  <to>
                    <xdr:col>2</xdr:col>
                    <xdr:colOff>114300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4</xdr:col>
                    <xdr:colOff>66675</xdr:colOff>
                    <xdr:row>10</xdr:row>
                    <xdr:rowOff>0</xdr:rowOff>
                  </from>
                  <to>
                    <xdr:col>5</xdr:col>
                    <xdr:colOff>47625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2</xdr:col>
                    <xdr:colOff>85725</xdr:colOff>
                    <xdr:row>63</xdr:row>
                    <xdr:rowOff>180975</xdr:rowOff>
                  </from>
                  <to>
                    <xdr:col>2</xdr:col>
                    <xdr:colOff>371475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0</xdr:rowOff>
                  </from>
                  <to>
                    <xdr:col>2</xdr:col>
                    <xdr:colOff>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62</xdr:row>
                    <xdr:rowOff>152400</xdr:rowOff>
                  </from>
                  <to>
                    <xdr:col>4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4</xdr:col>
                    <xdr:colOff>76200</xdr:colOff>
                    <xdr:row>62</xdr:row>
                    <xdr:rowOff>142875</xdr:rowOff>
                  </from>
                  <to>
                    <xdr:col>5</xdr:col>
                    <xdr:colOff>19050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63</xdr:row>
                    <xdr:rowOff>0</xdr:rowOff>
                  </from>
                  <to>
                    <xdr:col>6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3</xdr:col>
                    <xdr:colOff>28575</xdr:colOff>
                    <xdr:row>63</xdr:row>
                    <xdr:rowOff>190500</xdr:rowOff>
                  </from>
                  <to>
                    <xdr:col>3</xdr:col>
                    <xdr:colOff>514350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133350</xdr:rowOff>
                  </from>
                  <to>
                    <xdr:col>5</xdr:col>
                    <xdr:colOff>495300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123825</xdr:rowOff>
                  </from>
                  <to>
                    <xdr:col>5</xdr:col>
                    <xdr:colOff>381000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0</xdr:rowOff>
                  </from>
                  <to>
                    <xdr:col>10</xdr:col>
                    <xdr:colOff>314325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0" name="Check Box 59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133350</xdr:rowOff>
                  </from>
                  <to>
                    <xdr:col>5</xdr:col>
                    <xdr:colOff>342900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9525</xdr:rowOff>
                  </from>
                  <to>
                    <xdr:col>5</xdr:col>
                    <xdr:colOff>438150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2" name="Check Box 75">
              <controlPr defaultSize="0" autoFill="0" autoLine="0" autoPict="0">
                <anchor moveWithCells="1">
                  <from>
                    <xdr:col>1</xdr:col>
                    <xdr:colOff>57150</xdr:colOff>
                    <xdr:row>36</xdr:row>
                    <xdr:rowOff>352425</xdr:rowOff>
                  </from>
                  <to>
                    <xdr:col>2</xdr:col>
                    <xdr:colOff>276225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3" name="Check Box 76">
              <controlPr defaultSize="0" autoFill="0" autoLine="0" autoPict="0">
                <anchor moveWithCells="1">
                  <from>
                    <xdr:col>2</xdr:col>
                    <xdr:colOff>180975</xdr:colOff>
                    <xdr:row>36</xdr:row>
                    <xdr:rowOff>342900</xdr:rowOff>
                  </from>
                  <to>
                    <xdr:col>3</xdr:col>
                    <xdr:colOff>314325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4" name="Check Box 77">
              <controlPr defaultSize="0" autoFill="0" autoLine="0" autoPict="0">
                <anchor moveWithCells="1">
                  <from>
                    <xdr:col>3</xdr:col>
                    <xdr:colOff>428625</xdr:colOff>
                    <xdr:row>36</xdr:row>
                    <xdr:rowOff>342900</xdr:rowOff>
                  </from>
                  <to>
                    <xdr:col>4</xdr:col>
                    <xdr:colOff>419100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5" name="Check Box 80">
              <controlPr defaultSize="0" autoFill="0" autoLine="0" autoPict="0">
                <anchor moveWithCells="1">
                  <from>
                    <xdr:col>4</xdr:col>
                    <xdr:colOff>352425</xdr:colOff>
                    <xdr:row>36</xdr:row>
                    <xdr:rowOff>342900</xdr:rowOff>
                  </from>
                  <to>
                    <xdr:col>6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6" name="Check Box 81">
              <controlPr defaultSize="0" autoFill="0" autoLine="0" autoPict="0">
                <anchor moveWithCells="1">
                  <from>
                    <xdr:col>5</xdr:col>
                    <xdr:colOff>590550</xdr:colOff>
                    <xdr:row>36</xdr:row>
                    <xdr:rowOff>342900</xdr:rowOff>
                  </from>
                  <to>
                    <xdr:col>7</xdr:col>
                    <xdr:colOff>228600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7" name="Check Box 82">
              <controlPr defaultSize="0" autoFill="0" autoLine="0" autoPict="0">
                <anchor moveWithCells="1">
                  <from>
                    <xdr:col>10</xdr:col>
                    <xdr:colOff>104775</xdr:colOff>
                    <xdr:row>8</xdr:row>
                    <xdr:rowOff>85725</xdr:rowOff>
                  </from>
                  <to>
                    <xdr:col>11</xdr:col>
                    <xdr:colOff>400050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8" name="Check Box 88">
              <controlPr defaultSize="0" autoFill="0" autoLine="0" autoPict="0">
                <anchor moveWithCells="1">
                  <from>
                    <xdr:col>11</xdr:col>
                    <xdr:colOff>28575</xdr:colOff>
                    <xdr:row>62</xdr:row>
                    <xdr:rowOff>152400</xdr:rowOff>
                  </from>
                  <to>
                    <xdr:col>12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9" name="Check Box 89">
              <controlPr defaultSize="0" autoFill="0" autoLine="0" autoPict="0">
                <anchor moveWithCells="1">
                  <from>
                    <xdr:col>12</xdr:col>
                    <xdr:colOff>76200</xdr:colOff>
                    <xdr:row>62</xdr:row>
                    <xdr:rowOff>152400</xdr:rowOff>
                  </from>
                  <to>
                    <xdr:col>13</xdr:col>
                    <xdr:colOff>19050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0" name="Check Box 90">
              <controlPr defaultSize="0" autoFill="0" autoLine="0" autoPict="0">
                <anchor moveWithCells="1">
                  <from>
                    <xdr:col>13</xdr:col>
                    <xdr:colOff>9525</xdr:colOff>
                    <xdr:row>63</xdr:row>
                    <xdr:rowOff>0</xdr:rowOff>
                  </from>
                  <to>
                    <xdr:col>13</xdr:col>
                    <xdr:colOff>533400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1" name="Check Box 102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2</xdr:col>
                    <xdr:colOff>542925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2" name="Check Box 103">
              <controlPr defaultSize="0" autoFill="0" autoLine="0" autoPict="0">
                <anchor moveWithCells="1">
                  <from>
                    <xdr:col>10</xdr:col>
                    <xdr:colOff>28575</xdr:colOff>
                    <xdr:row>63</xdr:row>
                    <xdr:rowOff>0</xdr:rowOff>
                  </from>
                  <to>
                    <xdr:col>11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3" name="Check Box 105">
              <controlPr defaultSize="0" autoFill="0" autoLine="0" autoPict="0">
                <anchor moveWithCells="1">
                  <from>
                    <xdr:col>6</xdr:col>
                    <xdr:colOff>57150</xdr:colOff>
                    <xdr:row>63</xdr:row>
                    <xdr:rowOff>9525</xdr:rowOff>
                  </from>
                  <to>
                    <xdr:col>7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4" name="Check Box 107">
              <controlPr defaultSize="0" autoFill="0" autoLine="0" autoPict="0">
                <anchor moveWithCells="1">
                  <from>
                    <xdr:col>12</xdr:col>
                    <xdr:colOff>114300</xdr:colOff>
                    <xdr:row>63</xdr:row>
                    <xdr:rowOff>171450</xdr:rowOff>
                  </from>
                  <to>
                    <xdr:col>14</xdr:col>
                    <xdr:colOff>47625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5" name="Check Box 108">
              <controlPr defaultSize="0" autoFill="0" autoLine="0" autoPict="0">
                <anchor moveWithCells="1">
                  <from>
                    <xdr:col>14</xdr:col>
                    <xdr:colOff>85725</xdr:colOff>
                    <xdr:row>63</xdr:row>
                    <xdr:rowOff>9525</xdr:rowOff>
                  </from>
                  <to>
                    <xdr:col>15</xdr:col>
                    <xdr:colOff>76200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6" name="Check Box 183">
              <controlPr defaultSize="0" autoFill="0" autoLine="0" autoPict="0">
                <anchor moveWithCells="1">
                  <from>
                    <xdr:col>10</xdr:col>
                    <xdr:colOff>28575</xdr:colOff>
                    <xdr:row>63</xdr:row>
                    <xdr:rowOff>209550</xdr:rowOff>
                  </from>
                  <to>
                    <xdr:col>11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7" name="Check Box 184">
              <controlPr defaultSize="0" autoFill="0" autoLine="0" autoPict="0">
                <anchor moveWithCells="1">
                  <from>
                    <xdr:col>11</xdr:col>
                    <xdr:colOff>28575</xdr:colOff>
                    <xdr:row>63</xdr:row>
                    <xdr:rowOff>209550</xdr:rowOff>
                  </from>
                  <to>
                    <xdr:col>12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39" sqref="J39"/>
    </sheetView>
  </sheetViews>
  <sheetFormatPr defaultRowHeight="12.75" x14ac:dyDescent="0.2"/>
  <cols>
    <col min="1" max="16" width="5.28515625" customWidth="1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8</vt:i4>
      </vt:variant>
    </vt:vector>
  </HeadingPairs>
  <TitlesOfParts>
    <vt:vector size="11" baseType="lpstr">
      <vt:lpstr>Blad1</vt:lpstr>
      <vt:lpstr>Blad2</vt:lpstr>
      <vt:lpstr>Blad3</vt:lpstr>
      <vt:lpstr>Blad1!Text11</vt:lpstr>
      <vt:lpstr>Blad1!Text14</vt:lpstr>
      <vt:lpstr>Blad1!Text16</vt:lpstr>
      <vt:lpstr>Blad1!Text17</vt:lpstr>
      <vt:lpstr>Blad1!Text21</vt:lpstr>
      <vt:lpstr>Blad1!Text23</vt:lpstr>
      <vt:lpstr>Blad1!Text24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Löfberg</dc:creator>
  <cp:lastModifiedBy>Sven Granström</cp:lastModifiedBy>
  <cp:lastPrinted>2017-03-29T08:58:18Z</cp:lastPrinted>
  <dcterms:created xsi:type="dcterms:W3CDTF">2008-08-20T14:51:20Z</dcterms:created>
  <dcterms:modified xsi:type="dcterms:W3CDTF">2022-04-21T13:17:12Z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1072131718</vt:i4>
  </property>
  <property fmtid="{D5CDD505-2E9C-101B-9397-08002B2CF9AE}" pid="3" name="_EmailSubject">
    <vt:lpwstr>Nytt drevprovsprotokoll</vt:lpwstr>
  </property>
  <property fmtid="{D5CDD505-2E9C-101B-9397-08002B2CF9AE}" pid="4" name="_AuthorEmail">
    <vt:lpwstr>v_sel@tele2.se</vt:lpwstr>
  </property>
  <property fmtid="{D5CDD505-2E9C-101B-9397-08002B2CF9AE}" pid="5" name="_AuthorEmailDisplayName">
    <vt:lpwstr>Ronny Westin</vt:lpwstr>
  </property>
  <property fmtid="{D5CDD505-2E9C-101B-9397-08002B2CF9AE}" pid="6" name="_ReviewingToolsShownOnce">
    <vt:lpwstr/>
  </property>
</Properties>
</file>